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chöner\Preislisten\"/>
    </mc:Choice>
  </mc:AlternateContent>
  <xr:revisionPtr revIDLastSave="0" documentId="13_ncr:1_{293C61AC-70E6-4821-BDE1-96EC5C0F2219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Deckblatt" sheetId="1" r:id="rId1"/>
    <sheet name="Übersicht" sheetId="2" r:id="rId2"/>
    <sheet name="Verkaufsware" sheetId="3" r:id="rId3"/>
    <sheet name="Kabinenware" sheetId="4" r:id="rId4"/>
    <sheet name="Zusatz" sheetId="6" state="hidden" r:id="rId5"/>
    <sheet name="Anhang" sheetId="5" state="hidden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" i="4" l="1"/>
  <c r="F98" i="4"/>
  <c r="G98" i="4" s="1"/>
  <c r="F99" i="4"/>
  <c r="G84" i="4"/>
  <c r="G85" i="4"/>
  <c r="G88" i="4"/>
  <c r="F84" i="4"/>
  <c r="F85" i="4"/>
  <c r="F86" i="4"/>
  <c r="G86" i="4" s="1"/>
  <c r="F87" i="4"/>
  <c r="G87" i="4" s="1"/>
  <c r="F88" i="4"/>
  <c r="F89" i="4"/>
  <c r="G89" i="4" s="1"/>
  <c r="G40" i="4"/>
  <c r="F40" i="4"/>
  <c r="H77" i="3"/>
  <c r="H78" i="3"/>
  <c r="H79" i="3"/>
  <c r="H80" i="3"/>
  <c r="H81" i="3"/>
  <c r="H82" i="3"/>
  <c r="H83" i="3"/>
  <c r="H84" i="3"/>
  <c r="H85" i="3"/>
  <c r="H86" i="3"/>
  <c r="G77" i="3"/>
  <c r="G78" i="3"/>
  <c r="G79" i="3"/>
  <c r="G80" i="3"/>
  <c r="G81" i="3"/>
  <c r="G82" i="3"/>
  <c r="G83" i="3"/>
  <c r="G84" i="3"/>
  <c r="G85" i="3"/>
  <c r="G86" i="3"/>
  <c r="H87" i="3"/>
  <c r="H88" i="3"/>
  <c r="H89" i="3"/>
  <c r="H90" i="3"/>
  <c r="H91" i="3"/>
  <c r="G87" i="3"/>
  <c r="G88" i="3"/>
  <c r="G89" i="3"/>
  <c r="G90" i="3"/>
  <c r="G91" i="3"/>
  <c r="F109" i="4" l="1"/>
  <c r="G109" i="4" s="1"/>
  <c r="F108" i="4"/>
  <c r="G108" i="4" s="1"/>
  <c r="F107" i="4"/>
  <c r="G107" i="4" s="1"/>
  <c r="F106" i="4"/>
  <c r="G106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 s="1"/>
  <c r="F90" i="4"/>
  <c r="G90" i="4" s="1"/>
  <c r="F83" i="4"/>
  <c r="G83" i="4" s="1"/>
  <c r="F82" i="4"/>
  <c r="G82" i="4" s="1"/>
  <c r="F80" i="4"/>
  <c r="G80" i="4" s="1"/>
  <c r="F79" i="4"/>
  <c r="G79" i="4" s="1"/>
  <c r="F78" i="4"/>
  <c r="G78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F68" i="4"/>
  <c r="G68" i="4" s="1"/>
  <c r="F67" i="4"/>
  <c r="G67" i="4" s="1"/>
  <c r="F66" i="4"/>
  <c r="G66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45" i="4"/>
  <c r="G45" i="4" s="1"/>
  <c r="F44" i="4"/>
  <c r="F43" i="4"/>
  <c r="G43" i="4" s="1"/>
  <c r="F42" i="4"/>
  <c r="G42" i="4" s="1"/>
  <c r="F39" i="4"/>
  <c r="G39" i="4" s="1"/>
  <c r="F38" i="4"/>
  <c r="G38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1" i="4"/>
  <c r="F20" i="4"/>
  <c r="F19" i="4"/>
  <c r="G19" i="4" s="1"/>
  <c r="F17" i="4"/>
  <c r="G17" i="4" s="1"/>
  <c r="F16" i="4"/>
  <c r="G16" i="4" s="1"/>
  <c r="F14" i="4"/>
  <c r="G14" i="4" s="1"/>
  <c r="F13" i="4"/>
  <c r="G13" i="4" s="1"/>
  <c r="F12" i="4"/>
  <c r="G12" i="4" s="1"/>
  <c r="F11" i="4"/>
  <c r="F10" i="4"/>
  <c r="F9" i="4"/>
  <c r="F8" i="4"/>
  <c r="F7" i="4"/>
  <c r="F6" i="4"/>
  <c r="G69" i="4"/>
  <c r="G44" i="4"/>
  <c r="G21" i="4"/>
  <c r="G20" i="4"/>
  <c r="G6" i="4" l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76" i="3"/>
  <c r="H76" i="3" s="1"/>
  <c r="G74" i="3"/>
  <c r="H74" i="3" s="1"/>
  <c r="G73" i="3"/>
  <c r="H73" i="3" s="1"/>
  <c r="G72" i="3"/>
  <c r="H72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49" i="3"/>
  <c r="H49" i="3" s="1"/>
  <c r="G48" i="3"/>
  <c r="H48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1" i="3"/>
  <c r="H21" i="3" s="1"/>
  <c r="G20" i="3"/>
  <c r="H20" i="3" s="1"/>
  <c r="G19" i="3"/>
  <c r="H19" i="3" s="1"/>
  <c r="G17" i="3"/>
  <c r="H17" i="3" s="1"/>
  <c r="G16" i="3"/>
  <c r="H16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G11" i="4" l="1"/>
  <c r="G10" i="4"/>
  <c r="G9" i="4"/>
  <c r="G8" i="4"/>
  <c r="G7" i="4"/>
  <c r="H6" i="3"/>
  <c r="B51" i="3"/>
  <c r="B50" i="3"/>
  <c r="B2" i="3"/>
  <c r="B1" i="3"/>
  <c r="B102" i="4"/>
  <c r="B101" i="4"/>
  <c r="B48" i="4"/>
  <c r="B47" i="4"/>
  <c r="B2" i="4"/>
  <c r="B1" i="4"/>
  <c r="E48" i="4" l="1"/>
  <c r="E102" i="4"/>
  <c r="E2" i="4"/>
  <c r="C33" i="2" s="1"/>
  <c r="F2" i="3"/>
  <c r="C32" i="2" s="1"/>
  <c r="F51" i="3"/>
  <c r="D29" i="2"/>
  <c r="C35" i="2" l="1"/>
  <c r="C36" i="2" s="1"/>
  <c r="C37" i="2" s="1"/>
</calcChain>
</file>

<file path=xl/sharedStrings.xml><?xml version="1.0" encoding="utf-8"?>
<sst xmlns="http://schemas.openxmlformats.org/spreadsheetml/2006/main" count="593" uniqueCount="317">
  <si>
    <t>Fercher Ganzheitskosmetik GmbH</t>
  </si>
  <si>
    <t>Fax: +43-463-219834</t>
  </si>
  <si>
    <t xml:space="preserve">    www.institut-fercher.at</t>
  </si>
  <si>
    <t>Ihre Bestellung</t>
  </si>
  <si>
    <t xml:space="preserve">                   Institut:</t>
  </si>
  <si>
    <t xml:space="preserve">                  Inhaber:</t>
  </si>
  <si>
    <t xml:space="preserve">                   Kd.-Nr.:</t>
  </si>
  <si>
    <t xml:space="preserve">               PLZ &amp; Ort:</t>
  </si>
  <si>
    <t>Auftragswert Netto:</t>
  </si>
  <si>
    <t>20% Ust</t>
  </si>
  <si>
    <t>Auftragswert Brutto:</t>
  </si>
  <si>
    <t>Vielen Dank für Ihre Bestellung!</t>
  </si>
  <si>
    <t>Kd.Nr.:</t>
  </si>
  <si>
    <t>Institut:</t>
  </si>
  <si>
    <t>Art.-Nr.</t>
  </si>
  <si>
    <t>Produktname</t>
  </si>
  <si>
    <t>Inhalt</t>
  </si>
  <si>
    <t>EKP</t>
  </si>
  <si>
    <t>empf.VK</t>
  </si>
  <si>
    <t>Menge</t>
  </si>
  <si>
    <t>Preis €</t>
  </si>
  <si>
    <t>Aloe Vera</t>
  </si>
  <si>
    <t>05/500</t>
  </si>
  <si>
    <t>Aloe Vera Reinigungsmilch</t>
  </si>
  <si>
    <t>200ml</t>
  </si>
  <si>
    <t>05/501</t>
  </si>
  <si>
    <t>Aloe Tonicum</t>
  </si>
  <si>
    <t>05/502</t>
  </si>
  <si>
    <t>Aloe Tagescreme</t>
  </si>
  <si>
    <t>50ml</t>
  </si>
  <si>
    <t>05/503</t>
  </si>
  <si>
    <t>Aloe Nachtcreme</t>
  </si>
  <si>
    <t>05/505</t>
  </si>
  <si>
    <t>Aloe Body Emulsion</t>
  </si>
  <si>
    <t>05/506</t>
  </si>
  <si>
    <t>Aloe Supergel</t>
  </si>
  <si>
    <t>30ml</t>
  </si>
  <si>
    <t xml:space="preserve">05/507 </t>
  </si>
  <si>
    <t>Aloe Liposomengel-Spender</t>
  </si>
  <si>
    <t>05/509</t>
  </si>
  <si>
    <t>Aloe Phyto-Aktiv Peeling</t>
  </si>
  <si>
    <t>100ml</t>
  </si>
  <si>
    <t>05/606</t>
  </si>
  <si>
    <t>Aloe Feuchtigkeitspackung</t>
  </si>
  <si>
    <t>Anti Aging</t>
  </si>
  <si>
    <t>05/561</t>
  </si>
  <si>
    <t>AHA Liposomencreme</t>
  </si>
  <si>
    <t>05/605</t>
  </si>
  <si>
    <t>Regenerationsmaske</t>
  </si>
  <si>
    <t>Sensitive Silk</t>
  </si>
  <si>
    <t>05/512</t>
  </si>
  <si>
    <t>Lotus Seiden Creme</t>
  </si>
  <si>
    <t>05/513</t>
  </si>
  <si>
    <t>Lotus Wein Creme</t>
  </si>
  <si>
    <t>05/515</t>
  </si>
  <si>
    <t>Seidenpackung für sensible Haut</t>
  </si>
  <si>
    <t>Pro Skin</t>
  </si>
  <si>
    <t>05/520</t>
  </si>
  <si>
    <t>Tag-&amp;Nachtcreme + Liposomen</t>
  </si>
  <si>
    <t>05/534</t>
  </si>
  <si>
    <t>Kampfer Reinigungsmilch</t>
  </si>
  <si>
    <t>05/536</t>
  </si>
  <si>
    <t>Kampfer Adstringent</t>
  </si>
  <si>
    <t>05/537</t>
  </si>
  <si>
    <t>Myrrhen Adstringent</t>
  </si>
  <si>
    <t>05/553</t>
  </si>
  <si>
    <t>Myrrhencreme</t>
  </si>
  <si>
    <t>05/608</t>
  </si>
  <si>
    <t>Hefe Enzym Maske</t>
  </si>
  <si>
    <t>Sea Inside</t>
  </si>
  <si>
    <t>05/540</t>
  </si>
  <si>
    <t>Active Oxygen Peeling</t>
  </si>
  <si>
    <t>05/558</t>
  </si>
  <si>
    <t>Augen-Contour Gel</t>
  </si>
  <si>
    <t>15ml</t>
  </si>
  <si>
    <t>05/562</t>
  </si>
  <si>
    <t>Ative Oxygen 24H Vitamin-Creme</t>
  </si>
  <si>
    <t>05/563</t>
  </si>
  <si>
    <t>Algen-Nachtcreme</t>
  </si>
  <si>
    <t>05/567</t>
  </si>
  <si>
    <t>Algen Tonic</t>
  </si>
  <si>
    <t>05/579</t>
  </si>
  <si>
    <t>Algen Cleanser</t>
  </si>
  <si>
    <t>Classic</t>
  </si>
  <si>
    <t>05/530</t>
  </si>
  <si>
    <t>Rosenmilch</t>
  </si>
  <si>
    <t>05/532</t>
  </si>
  <si>
    <t>Rosentonic</t>
  </si>
  <si>
    <t>05/550</t>
  </si>
  <si>
    <t>Carotin Feuchtigkeitscreme</t>
  </si>
  <si>
    <t>05/551</t>
  </si>
  <si>
    <t>Vitamin-Tagescreme</t>
  </si>
  <si>
    <t>05/552</t>
  </si>
  <si>
    <t>05/555</t>
  </si>
  <si>
    <t>05/557</t>
  </si>
  <si>
    <t>05/571</t>
  </si>
  <si>
    <t>05/559</t>
  </si>
  <si>
    <t>BIO Aktivcreme mit Pathenol</t>
  </si>
  <si>
    <t>Beruhigungscreme</t>
  </si>
  <si>
    <t>Augencreme</t>
  </si>
  <si>
    <t>Nutritive-Creme mit Bisabolol</t>
  </si>
  <si>
    <t>Nutritive Body Lotion</t>
  </si>
  <si>
    <t>Fußpflege</t>
  </si>
  <si>
    <t>05/615</t>
  </si>
  <si>
    <t>Nagellackentferner</t>
  </si>
  <si>
    <t>150ml</t>
  </si>
  <si>
    <t>05/616</t>
  </si>
  <si>
    <t>Nagelhauterweicher</t>
  </si>
  <si>
    <t>05/617</t>
  </si>
  <si>
    <t>Fußbalsam</t>
  </si>
  <si>
    <t>75ml</t>
  </si>
  <si>
    <t>05/618</t>
  </si>
  <si>
    <t>05/619</t>
  </si>
  <si>
    <t>Fußcreme</t>
  </si>
  <si>
    <t>Fußgel</t>
  </si>
  <si>
    <t>Fußlotion</t>
  </si>
  <si>
    <t>Entfetter/Kühlspiritus</t>
  </si>
  <si>
    <t>Salicyl Salbe</t>
  </si>
  <si>
    <t>05/620</t>
  </si>
  <si>
    <t>Handcreme Airless Spenderflasche</t>
  </si>
  <si>
    <t>Sports</t>
  </si>
  <si>
    <t>05/565</t>
  </si>
  <si>
    <t>Citro Bad</t>
  </si>
  <si>
    <t>05/569</t>
  </si>
  <si>
    <t>Orange Body Oil</t>
  </si>
  <si>
    <t>05/574</t>
  </si>
  <si>
    <t>Rosenbad</t>
  </si>
  <si>
    <t>Masken &amp; Packungen</t>
  </si>
  <si>
    <t>05/598</t>
  </si>
  <si>
    <t>Nutritive Packung</t>
  </si>
  <si>
    <t>Classic Make-Up</t>
  </si>
  <si>
    <t>05/628</t>
  </si>
  <si>
    <t>05/629</t>
  </si>
  <si>
    <t>13g</t>
  </si>
  <si>
    <t>Compaktpuder dunkel für Problemhaut</t>
  </si>
  <si>
    <t>05/700</t>
  </si>
  <si>
    <t>Aloe Reinigungsmilch</t>
  </si>
  <si>
    <t>500ml</t>
  </si>
  <si>
    <t>05/701</t>
  </si>
  <si>
    <t>05/702</t>
  </si>
  <si>
    <t>05/703</t>
  </si>
  <si>
    <t>05/705</t>
  </si>
  <si>
    <t>05/707</t>
  </si>
  <si>
    <t>05/708</t>
  </si>
  <si>
    <t>Aloe Liposomen-Regenerationsgel</t>
  </si>
  <si>
    <t>05/709</t>
  </si>
  <si>
    <t>05/806</t>
  </si>
  <si>
    <t>Anti Age</t>
  </si>
  <si>
    <t>05/758</t>
  </si>
  <si>
    <t>Anti Age AHA Liposomen-Creme</t>
  </si>
  <si>
    <t>05/805</t>
  </si>
  <si>
    <t>05/712</t>
  </si>
  <si>
    <t>Seidencreme</t>
  </si>
  <si>
    <t>05/713</t>
  </si>
  <si>
    <t>Weincreme</t>
  </si>
  <si>
    <t>05/807</t>
  </si>
  <si>
    <t>Seidenmaske</t>
  </si>
  <si>
    <t>05/740</t>
  </si>
  <si>
    <t>05/754</t>
  </si>
  <si>
    <t>Augen Contur Gel Sonderabf.</t>
  </si>
  <si>
    <t>05/760</t>
  </si>
  <si>
    <t>Active Oxygen Vitamin 24h Cream</t>
  </si>
  <si>
    <t>05/761</t>
  </si>
  <si>
    <t>Algen Nachtcreme</t>
  </si>
  <si>
    <t>05/762</t>
  </si>
  <si>
    <t>Algen Tagescreme</t>
  </si>
  <si>
    <t>05/763</t>
  </si>
  <si>
    <t>05/779</t>
  </si>
  <si>
    <t>Algen Cleanser Gel</t>
  </si>
  <si>
    <t>05/720</t>
  </si>
  <si>
    <t>05/734</t>
  </si>
  <si>
    <t>05/736</t>
  </si>
  <si>
    <t>05/738</t>
  </si>
  <si>
    <t>05/753</t>
  </si>
  <si>
    <t>05/809</t>
  </si>
  <si>
    <t>05/765</t>
  </si>
  <si>
    <t>05/773</t>
  </si>
  <si>
    <t>Orange (Lanolin) Body Oil</t>
  </si>
  <si>
    <t>05/730</t>
  </si>
  <si>
    <t>05/732</t>
  </si>
  <si>
    <t>05/750</t>
  </si>
  <si>
    <t>05/751</t>
  </si>
  <si>
    <t>Vitamin Tagescreme</t>
  </si>
  <si>
    <t>05/752</t>
  </si>
  <si>
    <t>BIO Aktivcreme</t>
  </si>
  <si>
    <t>05/755</t>
  </si>
  <si>
    <t>05/757</t>
  </si>
  <si>
    <t>05/759</t>
  </si>
  <si>
    <t>Tagescreme getönt</t>
  </si>
  <si>
    <t>05/764</t>
  </si>
  <si>
    <t>Nutritive Creme mit Bisobolol</t>
  </si>
  <si>
    <t>05/870</t>
  </si>
  <si>
    <t>Massage Creme</t>
  </si>
  <si>
    <t>Masken und Packungen</t>
  </si>
  <si>
    <t>05/798</t>
  </si>
  <si>
    <t>Nutritive Creme Maske</t>
  </si>
  <si>
    <t>Aloe Vera Feuchtigkeitspackung</t>
  </si>
  <si>
    <t>Regenerationsmaske Anti Age</t>
  </si>
  <si>
    <t>05/784</t>
  </si>
  <si>
    <t>Aloe Vera Hydrogelmaske</t>
  </si>
  <si>
    <t>4 Stk</t>
  </si>
  <si>
    <t>Classic Hand-, Körper- &amp; Fußpflege</t>
  </si>
  <si>
    <t>05/818</t>
  </si>
  <si>
    <t>05/872</t>
  </si>
  <si>
    <t>Cellulite Massage Creme</t>
  </si>
  <si>
    <t>05/815</t>
  </si>
  <si>
    <t>05/816</t>
  </si>
  <si>
    <t>Nagelhautentferner</t>
  </si>
  <si>
    <t>05/819</t>
  </si>
  <si>
    <t>Salicylsalbe</t>
  </si>
  <si>
    <t>05/820</t>
  </si>
  <si>
    <t>Handcreme</t>
  </si>
  <si>
    <t>05/772</t>
  </si>
  <si>
    <t>05/817</t>
  </si>
  <si>
    <t>Classic Spezialprodukte</t>
  </si>
  <si>
    <t>05/808</t>
  </si>
  <si>
    <t>Augen Lotion</t>
  </si>
  <si>
    <t>Hyaluronkonzentrat + Aquaporin</t>
  </si>
  <si>
    <t>Arganöl mit Ceramiden</t>
  </si>
  <si>
    <t>Vliesmasken</t>
  </si>
  <si>
    <t>05/710</t>
  </si>
  <si>
    <t>Aloe Vera Vliesmaske</t>
  </si>
  <si>
    <t>5 Stk</t>
  </si>
  <si>
    <t>05/711</t>
  </si>
  <si>
    <t>Collagen Vliesmaske</t>
  </si>
  <si>
    <t>05/725</t>
  </si>
  <si>
    <t>Vitamin E Vliesmaske</t>
  </si>
  <si>
    <t>05/727</t>
  </si>
  <si>
    <t>Ginkgo Biloba Vliesmaske</t>
  </si>
  <si>
    <t>Tag- &amp; Nachtcreme mit Liposomen</t>
  </si>
  <si>
    <t>05/756</t>
  </si>
  <si>
    <t>Rosenpeeling NEU</t>
  </si>
  <si>
    <t>Bonus 6+1Gratis</t>
  </si>
  <si>
    <t>Von</t>
  </si>
  <si>
    <t>Gratis-Stk</t>
  </si>
  <si>
    <t>05/560</t>
  </si>
  <si>
    <t>Classic Cream Foundation</t>
  </si>
  <si>
    <t>Lexhöhe 27, A-9871 Seeboden am Millstätter See</t>
  </si>
  <si>
    <t>Tel: +43-4762-81863</t>
  </si>
  <si>
    <t>service@ferchercosmetics.com</t>
  </si>
  <si>
    <t>www.ferchercosmetics.com</t>
  </si>
  <si>
    <t>Tragen Sie auf dieser Seite Ihre persönlichen Daten ein.</t>
  </si>
  <si>
    <t xml:space="preserve">       Tel.Nr.:</t>
  </si>
  <si>
    <t>E-Mail:</t>
  </si>
  <si>
    <t>Ihr Bestellwert €:</t>
  </si>
  <si>
    <t>05/564</t>
  </si>
  <si>
    <t>E-Mail: service@ferchercosmetics.com</t>
  </si>
  <si>
    <t>450ml</t>
  </si>
  <si>
    <t>250ml</t>
  </si>
  <si>
    <t>Verkausware</t>
  </si>
  <si>
    <t>Kabinenware</t>
  </si>
  <si>
    <t>gekauft</t>
  </si>
  <si>
    <t>verrechnet</t>
  </si>
  <si>
    <t>best.</t>
  </si>
  <si>
    <t>verr.</t>
  </si>
  <si>
    <t>Compaktpuder hell für Problemhaut</t>
  </si>
  <si>
    <t>Q10 &amp; Retinol Ampulle</t>
  </si>
  <si>
    <t>05/960</t>
  </si>
  <si>
    <t>Jojobaöl</t>
  </si>
  <si>
    <t>05/961</t>
  </si>
  <si>
    <t>Aloe Vera Öl</t>
  </si>
  <si>
    <t>EKP €</t>
  </si>
  <si>
    <t>empf.VK €</t>
  </si>
  <si>
    <t>Preisliste 2020</t>
  </si>
  <si>
    <t>AMP01N-30ml</t>
  </si>
  <si>
    <r>
      <t xml:space="preserve">AHA 12% Fruit Serum - </t>
    </r>
    <r>
      <rPr>
        <b/>
        <sz val="11"/>
        <color rgb="FFFF0000"/>
        <rFont val="Calibri"/>
        <family val="2"/>
        <scheme val="minor"/>
      </rPr>
      <t>NEU</t>
    </r>
  </si>
  <si>
    <t>AMP01N</t>
  </si>
  <si>
    <r>
      <t>AHA 12% Fruit Serum -</t>
    </r>
    <r>
      <rPr>
        <b/>
        <sz val="11"/>
        <color rgb="FFFF0000"/>
        <rFont val="Calibri"/>
        <family val="2"/>
        <scheme val="minor"/>
      </rPr>
      <t xml:space="preserve"> NEU</t>
    </r>
  </si>
  <si>
    <t>9x4ml</t>
  </si>
  <si>
    <t>AMP02N-30ml</t>
  </si>
  <si>
    <r>
      <t xml:space="preserve">Hyaluron 3D Serum - </t>
    </r>
    <r>
      <rPr>
        <b/>
        <sz val="11"/>
        <color rgb="FFFF0000"/>
        <rFont val="Calibri"/>
        <family val="2"/>
        <scheme val="minor"/>
      </rPr>
      <t>NEU</t>
    </r>
  </si>
  <si>
    <t>AMP02N</t>
  </si>
  <si>
    <t>AMP03-30ml</t>
  </si>
  <si>
    <t>AMP03N</t>
  </si>
  <si>
    <r>
      <t xml:space="preserve">Q10 Vitamin Serum - </t>
    </r>
    <r>
      <rPr>
        <b/>
        <sz val="11"/>
        <color rgb="FFFF0000"/>
        <rFont val="Calibri"/>
        <family val="2"/>
        <scheme val="minor"/>
      </rPr>
      <t>NEU</t>
    </r>
  </si>
  <si>
    <t>AMP04N-30ml</t>
  </si>
  <si>
    <r>
      <t xml:space="preserve">Collagen Boost - </t>
    </r>
    <r>
      <rPr>
        <b/>
        <sz val="11"/>
        <color rgb="FFFF0000"/>
        <rFont val="Calibri"/>
        <family val="2"/>
        <scheme val="minor"/>
      </rPr>
      <t>NEU</t>
    </r>
  </si>
  <si>
    <t>AMP04N</t>
  </si>
  <si>
    <t>AMP05N-30ml</t>
  </si>
  <si>
    <r>
      <t xml:space="preserve">Vitamin C Moist Serum - </t>
    </r>
    <r>
      <rPr>
        <b/>
        <sz val="11"/>
        <color rgb="FFFF0000"/>
        <rFont val="Calibri"/>
        <family val="2"/>
        <scheme val="minor"/>
      </rPr>
      <t>NEU</t>
    </r>
  </si>
  <si>
    <t>AMP05N</t>
  </si>
  <si>
    <t>AMP06N-30ml</t>
  </si>
  <si>
    <r>
      <t xml:space="preserve">Algae Repair Serum - </t>
    </r>
    <r>
      <rPr>
        <b/>
        <sz val="11"/>
        <color rgb="FFFF0000"/>
        <rFont val="Calibri"/>
        <family val="2"/>
        <scheme val="minor"/>
      </rPr>
      <t>NEU</t>
    </r>
  </si>
  <si>
    <t>AMP06N</t>
  </si>
  <si>
    <t>AMP07-30ml</t>
  </si>
  <si>
    <t>Aloe Vera Intensiv mit Arganöl</t>
  </si>
  <si>
    <t>AMP07N</t>
  </si>
  <si>
    <r>
      <t xml:space="preserve">Aloe &amp; Argan Intensiv Serum - </t>
    </r>
    <r>
      <rPr>
        <b/>
        <sz val="11"/>
        <color rgb="FFFF0000"/>
        <rFont val="Calibri"/>
        <family val="2"/>
        <scheme val="minor"/>
      </rPr>
      <t>NEU</t>
    </r>
  </si>
  <si>
    <t>AMP09-30ml</t>
  </si>
  <si>
    <t>Pro Skin Ampulle</t>
  </si>
  <si>
    <t>AMP09N</t>
  </si>
  <si>
    <r>
      <t xml:space="preserve">Pro Skin Sebum Control - </t>
    </r>
    <r>
      <rPr>
        <b/>
        <sz val="11"/>
        <color rgb="FFFF0000"/>
        <rFont val="Calibri"/>
        <family val="2"/>
        <scheme val="minor"/>
      </rPr>
      <t>NEU</t>
    </r>
  </si>
  <si>
    <t>AMP10</t>
  </si>
  <si>
    <t>AMP11</t>
  </si>
  <si>
    <t>AMP02N-4ml</t>
  </si>
  <si>
    <r>
      <t xml:space="preserve">Hyaluron 3D Serum , 4ml inkl.  Verpackung - </t>
    </r>
    <r>
      <rPr>
        <b/>
        <sz val="11"/>
        <color rgb="FFFF0000"/>
        <rFont val="Calibri"/>
        <family val="2"/>
        <scheme val="minor"/>
      </rPr>
      <t>NEU</t>
    </r>
  </si>
  <si>
    <t>4ml</t>
  </si>
  <si>
    <t>AMP03N-4ml</t>
  </si>
  <si>
    <r>
      <t xml:space="preserve">Q10 Vitamin Serum, 4 ml inkl. Verpackung - </t>
    </r>
    <r>
      <rPr>
        <b/>
        <sz val="11"/>
        <color rgb="FFFF0000"/>
        <rFont val="Calibri"/>
        <family val="2"/>
        <scheme val="minor"/>
      </rPr>
      <t>NEU</t>
    </r>
  </si>
  <si>
    <t>4 ml</t>
  </si>
  <si>
    <t>AMP04N-4ml</t>
  </si>
  <si>
    <r>
      <t xml:space="preserve">Collagen Boost, 4 ml inkl. Verpackung - </t>
    </r>
    <r>
      <rPr>
        <b/>
        <sz val="11"/>
        <color rgb="FFFF0000"/>
        <rFont val="Calibri"/>
        <family val="2"/>
        <scheme val="minor"/>
      </rPr>
      <t>NEU</t>
    </r>
  </si>
  <si>
    <r>
      <t>Vitamin C Moist Serum -</t>
    </r>
    <r>
      <rPr>
        <b/>
        <sz val="11"/>
        <color rgb="FFFF0000"/>
        <rFont val="Calibri"/>
        <family val="2"/>
        <scheme val="minor"/>
      </rPr>
      <t xml:space="preserve"> NEU</t>
    </r>
  </si>
  <si>
    <t>AMP05N-4ml</t>
  </si>
  <si>
    <r>
      <t xml:space="preserve">Vitamin C Moist Serum , 4 ml inkl. Verpackung - </t>
    </r>
    <r>
      <rPr>
        <b/>
        <sz val="11"/>
        <color rgb="FFFF0000"/>
        <rFont val="Calibri"/>
        <family val="2"/>
        <scheme val="minor"/>
      </rPr>
      <t>NEU</t>
    </r>
  </si>
  <si>
    <r>
      <t>Algae Repair Serum -</t>
    </r>
    <r>
      <rPr>
        <b/>
        <sz val="11"/>
        <color rgb="FFFF0000"/>
        <rFont val="Calibri"/>
        <family val="2"/>
        <scheme val="minor"/>
      </rPr>
      <t>NEU</t>
    </r>
  </si>
  <si>
    <t>AMP06N-4ml</t>
  </si>
  <si>
    <r>
      <t xml:space="preserve">Algae Repair Serum, 4ml inkl. Verpackung - </t>
    </r>
    <r>
      <rPr>
        <b/>
        <sz val="11"/>
        <color rgb="FFFF0000"/>
        <rFont val="Calibri"/>
        <family val="2"/>
        <scheme val="minor"/>
      </rPr>
      <t>NEU</t>
    </r>
  </si>
  <si>
    <r>
      <t xml:space="preserve">Aloe &amp; Argan Intensive Serum - </t>
    </r>
    <r>
      <rPr>
        <b/>
        <sz val="11"/>
        <color rgb="FFFF0000"/>
        <rFont val="Calibri"/>
        <family val="2"/>
        <scheme val="minor"/>
      </rPr>
      <t>NEU</t>
    </r>
  </si>
  <si>
    <t>AMP07N-4ml</t>
  </si>
  <si>
    <t>Aloe &amp; Argan Intensive Serum, 4ml m. Verpackung</t>
  </si>
  <si>
    <t>AmP09N-4ml</t>
  </si>
  <si>
    <r>
      <t xml:space="preserve">Pro Skin Sebum Control, 4 ml mit Verpackung - </t>
    </r>
    <r>
      <rPr>
        <b/>
        <sz val="11"/>
        <color rgb="FFFF0000"/>
        <rFont val="Calibri"/>
        <family val="2"/>
        <scheme val="minor"/>
      </rPr>
      <t>NEU</t>
    </r>
  </si>
  <si>
    <t>05/775</t>
  </si>
  <si>
    <t>pH-balanced (Saueröl) Shampoo</t>
  </si>
  <si>
    <t>Ampullen &amp; Seren</t>
  </si>
  <si>
    <t>Ampullen und Seren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</si>
</sst>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C07]\ * #,##0.00_-;\-[$€-C07]\ * #,##0.00_-;_-[$€-C07]\ * &quot;-&quot;??_-;_-@_-"/>
    <numFmt numFmtId="166" formatCode="_-[$€-C07]\ * #,##0.00_-;\-[$€-C07]\ * #,##0.00_-;_-[$€-C07]\ * \-??_-;_-@_-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C000"/>
      <name val="Segoe Print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6F1B65"/>
      <name val="Calibri"/>
      <family val="2"/>
      <scheme val="minor"/>
    </font>
    <font>
      <sz val="11"/>
      <color rgb="FF6F1B6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3"/>
      <color rgb="FFCC0066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CC006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C20A3F"/>
      <name val="Calibri"/>
      <family val="2"/>
      <scheme val="minor"/>
    </font>
    <font>
      <sz val="11"/>
      <color rgb="FFC20A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CC00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C20A3F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20A3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13" xfId="0" applyFont="1" applyBorder="1"/>
    <xf numFmtId="0" fontId="3" fillId="0" borderId="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2" applyFont="1" applyFill="1"/>
    <xf numFmtId="0" fontId="0" fillId="3" borderId="0" xfId="0" applyFill="1"/>
    <xf numFmtId="0" fontId="1" fillId="0" borderId="0" xfId="0" applyFont="1" applyProtection="1">
      <protection locked="0"/>
    </xf>
    <xf numFmtId="0" fontId="11" fillId="0" borderId="0" xfId="2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0" fontId="18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49" fontId="22" fillId="0" borderId="4" xfId="0" applyNumberFormat="1" applyFont="1" applyBorder="1" applyAlignment="1" applyProtection="1">
      <alignment horizontal="righ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9" fontId="22" fillId="0" borderId="7" xfId="0" applyNumberFormat="1" applyFont="1" applyBorder="1" applyAlignment="1" applyProtection="1">
      <alignment horizontal="right"/>
      <protection locked="0"/>
    </xf>
    <xf numFmtId="0" fontId="16" fillId="0" borderId="8" xfId="0" applyFont="1" applyBorder="1" applyAlignment="1" applyProtection="1">
      <alignment horizontal="left"/>
      <protection locked="0"/>
    </xf>
    <xf numFmtId="164" fontId="3" fillId="0" borderId="9" xfId="1" applyFont="1" applyBorder="1" applyAlignment="1" applyProtection="1">
      <alignment horizontal="center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24" fillId="0" borderId="0" xfId="0" applyFont="1" applyProtection="1">
      <protection locked="0"/>
    </xf>
    <xf numFmtId="0" fontId="24" fillId="0" borderId="0" xfId="1" applyNumberFormat="1" applyFont="1" applyAlignment="1" applyProtection="1">
      <alignment horizontal="center"/>
      <protection locked="0"/>
    </xf>
    <xf numFmtId="0" fontId="0" fillId="0" borderId="18" xfId="0" applyBorder="1"/>
    <xf numFmtId="0" fontId="17" fillId="0" borderId="5" xfId="0" applyFont="1" applyBorder="1" applyProtection="1">
      <protection locked="0"/>
    </xf>
    <xf numFmtId="0" fontId="0" fillId="0" borderId="19" xfId="0" applyBorder="1" applyProtection="1"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17" fontId="0" fillId="0" borderId="0" xfId="0" applyNumberFormat="1"/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>
      <alignment horizontal="left"/>
    </xf>
    <xf numFmtId="166" fontId="19" fillId="0" borderId="18" xfId="0" applyNumberFormat="1" applyFont="1" applyBorder="1" applyAlignment="1">
      <alignment horizontal="center"/>
    </xf>
    <xf numFmtId="2" fontId="0" fillId="0" borderId="5" xfId="0" applyNumberFormat="1" applyBorder="1" applyProtection="1">
      <protection locked="0"/>
    </xf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2" fontId="24" fillId="0" borderId="0" xfId="1" applyNumberFormat="1" applyFont="1" applyProtection="1">
      <protection locked="0"/>
    </xf>
    <xf numFmtId="2" fontId="0" fillId="0" borderId="0" xfId="0" applyNumberFormat="1" applyProtection="1">
      <protection locked="0"/>
    </xf>
    <xf numFmtId="2" fontId="17" fillId="0" borderId="5" xfId="0" applyNumberFormat="1" applyFont="1" applyBorder="1" applyProtection="1">
      <protection locked="0"/>
    </xf>
    <xf numFmtId="2" fontId="0" fillId="0" borderId="0" xfId="1" applyNumberFormat="1" applyFont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164" fontId="3" fillId="0" borderId="9" xfId="1" applyFont="1" applyBorder="1" applyAlignment="1" applyProtection="1">
      <alignment horizontal="left"/>
      <protection locked="0"/>
    </xf>
    <xf numFmtId="0" fontId="0" fillId="0" borderId="0" xfId="1" applyNumberFormat="1" applyFont="1" applyAlignment="1" applyProtection="1">
      <alignment horizontal="left"/>
      <protection locked="0"/>
    </xf>
    <xf numFmtId="164" fontId="0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6" fontId="19" fillId="0" borderId="18" xfId="0" applyNumberFormat="1" applyFont="1" applyBorder="1" applyAlignment="1">
      <alignment horizontal="left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167" fontId="0" fillId="0" borderId="0" xfId="1" applyNumberFormat="1" applyFont="1" applyBorder="1"/>
    <xf numFmtId="164" fontId="0" fillId="0" borderId="0" xfId="1" applyFont="1"/>
    <xf numFmtId="0" fontId="0" fillId="0" borderId="27" xfId="0" applyBorder="1"/>
    <xf numFmtId="0" fontId="0" fillId="0" borderId="27" xfId="0" applyBorder="1" applyAlignment="1">
      <alignment horizontal="right"/>
    </xf>
    <xf numFmtId="2" fontId="0" fillId="0" borderId="27" xfId="1" applyNumberFormat="1" applyFont="1" applyBorder="1" applyAlignment="1">
      <alignment horizontal="right"/>
    </xf>
    <xf numFmtId="0" fontId="10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3" borderId="0" xfId="2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18" xfId="0" applyNumberFormat="1" applyBorder="1" applyProtection="1">
      <protection locked="0"/>
    </xf>
    <xf numFmtId="0" fontId="0" fillId="0" borderId="18" xfId="0" applyBorder="1" applyProtection="1">
      <protection locked="0"/>
    </xf>
    <xf numFmtId="164" fontId="0" fillId="0" borderId="19" xfId="0" applyNumberFormat="1" applyBorder="1" applyProtection="1">
      <protection locked="0"/>
    </xf>
    <xf numFmtId="0" fontId="0" fillId="0" borderId="19" xfId="0" applyBorder="1" applyProtection="1">
      <protection locked="0"/>
    </xf>
    <xf numFmtId="164" fontId="3" fillId="0" borderId="20" xfId="0" applyNumberFormat="1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2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5" fillId="2" borderId="4" xfId="1" applyFont="1" applyFill="1" applyBorder="1" applyAlignment="1" applyProtection="1">
      <alignment horizontal="center" vertical="center"/>
      <protection locked="0"/>
    </xf>
    <xf numFmtId="164" fontId="15" fillId="2" borderId="6" xfId="1" applyFont="1" applyFill="1" applyBorder="1" applyAlignment="1" applyProtection="1">
      <alignment horizontal="center" vertical="center"/>
      <protection locked="0"/>
    </xf>
    <xf numFmtId="164" fontId="3" fillId="0" borderId="8" xfId="1" applyFont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2" fontId="15" fillId="2" borderId="10" xfId="0" applyNumberFormat="1" applyFont="1" applyFill="1" applyBorder="1" applyAlignment="1" applyProtection="1">
      <alignment horizontal="center" vertical="center"/>
      <protection locked="0"/>
    </xf>
    <xf numFmtId="2" fontId="15" fillId="2" borderId="25" xfId="0" applyNumberFormat="1" applyFont="1" applyFill="1" applyBorder="1" applyAlignment="1" applyProtection="1">
      <alignment horizontal="center" vertical="center"/>
      <protection locked="0"/>
    </xf>
    <xf numFmtId="49" fontId="15" fillId="2" borderId="10" xfId="0" applyNumberFormat="1" applyFont="1" applyFill="1" applyBorder="1" applyAlignment="1" applyProtection="1">
      <alignment horizontal="center" vertical="center"/>
      <protection locked="0"/>
    </xf>
    <xf numFmtId="49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25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49" fontId="15" fillId="2" borderId="26" xfId="0" applyNumberFormat="1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2" fontId="15" fillId="2" borderId="26" xfId="0" applyNumberFormat="1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left" vertical="center"/>
      <protection locked="0"/>
    </xf>
  </cellXfs>
  <cellStyles count="5">
    <cellStyle name="Komma 2" xfId="4" xr:uid="{00000000-0005-0000-0000-000000000000}"/>
    <cellStyle name="Link" xfId="2" builtinId="8"/>
    <cellStyle name="Standard" xfId="0" builtinId="0"/>
    <cellStyle name="Währung" xfId="1" builtinId="4"/>
    <cellStyle name="Währung 2" xfId="3" xr:uid="{00000000-0005-0000-0000-000004000000}"/>
  </cellStyles>
  <dxfs count="0"/>
  <tableStyles count="0" defaultTableStyle="TableStyleMedium2" defaultPivotStyle="PivotStyleLight16"/>
  <colors>
    <mruColors>
      <color rgb="FFC20A3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396875</xdr:colOff>
      <xdr:row>30</xdr:row>
      <xdr:rowOff>142876</xdr:rowOff>
    </xdr:from>
    <xdr:to>
      <xdr:col>5</xdr:col>
      <xdr:colOff>365148</xdr:colOff>
      <xdr:row>34</xdr:row>
      <xdr:rowOff>170691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88F16C8-6D15-428D-9B32-30E7CE38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5625" y="5111751"/>
          <a:ext cx="2117113" cy="797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584199</xdr:colOff>
      <xdr:row>18</xdr:row>
      <xdr:rowOff>12700</xdr:rowOff>
    </xdr:from>
    <xdr:to>
      <xdr:col>1</xdr:col>
      <xdr:colOff>457200</xdr:colOff>
      <xdr:row>29</xdr:row>
      <xdr:rowOff>571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410B25B-6C68-47D4-8E94-D239E7697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" y="3467100"/>
          <a:ext cx="584201" cy="2071306"/>
        </a:xfrm>
        <a:prstGeom prst="rect">
          <a:avLst/>
        </a:prstGeom>
      </xdr:spPr>
    </xdr:pic>
    <xdr:clientData/>
  </xdr:twoCellAnchor>
  <xdr:twoCellAnchor editAs="oneCell">
    <xdr:from>
      <xdr:col>1</xdr:col>
      <xdr:colOff>546100</xdr:colOff>
      <xdr:row>16</xdr:row>
      <xdr:rowOff>152400</xdr:rowOff>
    </xdr:from>
    <xdr:to>
      <xdr:col>3</xdr:col>
      <xdr:colOff>63385</xdr:colOff>
      <xdr:row>30</xdr:row>
      <xdr:rowOff>74815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6F59B1F-6063-4B76-91F8-F560ABDDA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3225800"/>
          <a:ext cx="943495" cy="2589415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152401</xdr:colOff>
      <xdr:row>16</xdr:row>
      <xdr:rowOff>76200</xdr:rowOff>
    </xdr:from>
    <xdr:to>
      <xdr:col>5</xdr:col>
      <xdr:colOff>325121</xdr:colOff>
      <xdr:row>30</xdr:row>
      <xdr:rowOff>10580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A608F0A-FB62-437F-B107-234D62EA0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1" y="3149600"/>
          <a:ext cx="1587500" cy="2585505"/>
        </a:xfrm>
        <a:prstGeom prst="rect">
          <a:avLst/>
        </a:prstGeom>
      </xdr:spPr>
    </xdr:pic>
    <xdr:clientData/>
  </xdr:twoCellAnchor>
  <xdr:twoCellAnchor editAs="oneCell">
    <xdr:from>
      <xdr:col>5</xdr:col>
      <xdr:colOff>282322</xdr:colOff>
      <xdr:row>16</xdr:row>
      <xdr:rowOff>88900</xdr:rowOff>
    </xdr:from>
    <xdr:to>
      <xdr:col>7</xdr:col>
      <xdr:colOff>477520</xdr:colOff>
      <xdr:row>30</xdr:row>
      <xdr:rowOff>47824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5265CF8B-CA21-485A-820A-AFC987E59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322" y="3162300"/>
          <a:ext cx="1609978" cy="2622114"/>
        </a:xfrm>
        <a:prstGeom prst="rect">
          <a:avLst/>
        </a:prstGeom>
      </xdr:spPr>
    </xdr:pic>
    <xdr:clientData/>
  </xdr:twoCellAnchor>
  <xdr:twoCellAnchor editAs="oneCell">
    <xdr:from>
      <xdr:col>2</xdr:col>
      <xdr:colOff>355600</xdr:colOff>
      <xdr:row>1</xdr:row>
      <xdr:rowOff>152400</xdr:rowOff>
    </xdr:from>
    <xdr:to>
      <xdr:col>5</xdr:col>
      <xdr:colOff>403398</xdr:colOff>
      <xdr:row>12</xdr:row>
      <xdr:rowOff>22398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5E3D7F9-5F88-4791-99ED-5BA0FA9D9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342900"/>
          <a:ext cx="2173778" cy="2173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458555</xdr:colOff>
      <xdr:row>0</xdr:row>
      <xdr:rowOff>56697</xdr:rowOff>
    </xdr:from>
    <xdr:to>
      <xdr:col>4</xdr:col>
      <xdr:colOff>1426893</xdr:colOff>
      <xdr:row>4</xdr:row>
      <xdr:rowOff>148772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BEEC2D-69F3-49AD-BB23-382B2A6A7E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2663"/>
        <a:stretch/>
      </xdr:blipFill>
      <xdr:spPr>
        <a:xfrm>
          <a:off x="4116155" y="56697"/>
          <a:ext cx="2029423" cy="8540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0</xdr:row>
      <xdr:rowOff>73025</xdr:rowOff>
    </xdr:from>
    <xdr:to>
      <xdr:col>4</xdr:col>
      <xdr:colOff>1429385</xdr:colOff>
      <xdr:row>4</xdr:row>
      <xdr:rowOff>129688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0145E4-7111-43EA-B1D5-9DB84E8C5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73025"/>
          <a:ext cx="2149475" cy="807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stitut-fercher.at/" TargetMode="External"/><Relationship Id="rId1" Type="http://schemas.openxmlformats.org/officeDocument/2006/relationships/hyperlink" Target="mailto:service@ferchercosmetic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rvice@ferchercosmetic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H46"/>
  <sheetViews>
    <sheetView showGridLines="0" showRowColHeaders="0" topLeftCell="A4" zoomScale="75" zoomScaleNormal="75" zoomScalePageLayoutView="40" workbookViewId="0">
      <selection activeCell="C41" sqref="C41:F41"/>
    </sheetView>
  </sheetViews>
  <sheetFormatPr baseColWidth="10" defaultRowHeight="14.4" x14ac:dyDescent="0.3"/>
  <cols>
    <col min="1" max="8" width="10.6640625" customWidth="1"/>
  </cols>
  <sheetData>
    <row r="12" spans="1:8" ht="33" x14ac:dyDescent="1.05">
      <c r="A12" s="80"/>
      <c r="B12" s="80"/>
      <c r="C12" s="80"/>
      <c r="D12" s="80"/>
      <c r="E12" s="80"/>
      <c r="F12" s="80"/>
      <c r="G12" s="80"/>
      <c r="H12" s="80"/>
    </row>
    <row r="31" spans="2:7" x14ac:dyDescent="0.3">
      <c r="B31" s="8"/>
      <c r="C31" s="8"/>
      <c r="D31" s="8"/>
      <c r="E31" s="8"/>
      <c r="F31" s="8"/>
      <c r="G31" s="8"/>
    </row>
    <row r="32" spans="2:7" x14ac:dyDescent="0.3">
      <c r="B32" s="8"/>
      <c r="C32" s="8"/>
      <c r="D32" s="8"/>
      <c r="E32" s="8"/>
      <c r="F32" s="8"/>
      <c r="G32" s="8"/>
    </row>
    <row r="33" spans="1:8" x14ac:dyDescent="0.3">
      <c r="B33" s="8"/>
      <c r="C33" s="8"/>
      <c r="D33" s="8"/>
      <c r="E33" s="8"/>
      <c r="F33" s="8"/>
      <c r="G33" s="8"/>
    </row>
    <row r="34" spans="1:8" x14ac:dyDescent="0.3">
      <c r="B34" s="8"/>
      <c r="C34" s="8"/>
      <c r="D34" s="8"/>
      <c r="E34" s="8"/>
      <c r="F34" s="8"/>
      <c r="G34" s="8"/>
    </row>
    <row r="35" spans="1:8" x14ac:dyDescent="0.3">
      <c r="B35" s="8"/>
      <c r="C35" s="8"/>
      <c r="D35" s="8"/>
      <c r="E35" s="8"/>
      <c r="F35" s="8"/>
      <c r="G35" s="8"/>
    </row>
    <row r="37" spans="1:8" ht="31.2" x14ac:dyDescent="0.6">
      <c r="A37" s="83" t="s">
        <v>0</v>
      </c>
      <c r="B37" s="83"/>
      <c r="C37" s="83"/>
      <c r="D37" s="83"/>
      <c r="E37" s="83"/>
      <c r="F37" s="83"/>
      <c r="G37" s="83"/>
      <c r="H37" s="83"/>
    </row>
    <row r="38" spans="1:8" ht="18.75" customHeight="1" x14ac:dyDescent="0.35">
      <c r="A38" s="9"/>
      <c r="B38" s="84" t="s">
        <v>237</v>
      </c>
      <c r="C38" s="85"/>
      <c r="D38" s="85"/>
      <c r="E38" s="85"/>
      <c r="F38" s="85"/>
      <c r="G38" s="85"/>
      <c r="H38" s="10"/>
    </row>
    <row r="39" spans="1:8" ht="18" x14ac:dyDescent="0.35">
      <c r="A39" s="9"/>
      <c r="B39" s="86" t="s">
        <v>238</v>
      </c>
      <c r="C39" s="87"/>
      <c r="D39" s="87"/>
      <c r="E39" s="87"/>
      <c r="F39" s="87"/>
      <c r="G39" s="87"/>
      <c r="H39" s="11"/>
    </row>
    <row r="40" spans="1:8" ht="18" x14ac:dyDescent="0.35">
      <c r="A40" s="9"/>
      <c r="B40" s="12"/>
      <c r="C40" s="86" t="s">
        <v>1</v>
      </c>
      <c r="D40" s="87"/>
      <c r="E40" s="87"/>
      <c r="F40" s="87"/>
      <c r="G40" s="12"/>
      <c r="H40" s="11"/>
    </row>
    <row r="41" spans="1:8" ht="18" x14ac:dyDescent="0.35">
      <c r="A41" s="9"/>
      <c r="B41" s="13"/>
      <c r="C41" s="81" t="s">
        <v>246</v>
      </c>
      <c r="D41" s="82"/>
      <c r="E41" s="82"/>
      <c r="F41" s="82"/>
      <c r="G41" s="13"/>
      <c r="H41" s="10"/>
    </row>
    <row r="42" spans="1:8" x14ac:dyDescent="0.3">
      <c r="A42" s="14"/>
      <c r="B42" s="14"/>
      <c r="C42" s="14"/>
      <c r="D42" s="15" t="s">
        <v>2</v>
      </c>
      <c r="E42" s="14"/>
      <c r="F42" s="14"/>
      <c r="G42" s="14"/>
      <c r="H42" s="14"/>
    </row>
    <row r="43" spans="1:8" x14ac:dyDescent="0.3">
      <c r="A43" s="14"/>
      <c r="B43" s="14"/>
      <c r="C43" s="14"/>
      <c r="D43" s="16" t="s">
        <v>240</v>
      </c>
      <c r="E43" s="14"/>
      <c r="F43" s="14"/>
      <c r="G43" s="14"/>
      <c r="H43" s="14"/>
    </row>
    <row r="44" spans="1:8" x14ac:dyDescent="0.3">
      <c r="A44" s="14"/>
      <c r="B44" s="14"/>
      <c r="C44" s="14"/>
      <c r="D44" s="15"/>
      <c r="E44" s="14"/>
      <c r="F44" s="14"/>
      <c r="G44" s="14"/>
      <c r="H44" s="14"/>
    </row>
    <row r="45" spans="1:8" ht="15.6" x14ac:dyDescent="0.3">
      <c r="A45" s="79" t="s">
        <v>263</v>
      </c>
      <c r="B45" s="79"/>
      <c r="C45" s="79"/>
      <c r="D45" s="79"/>
      <c r="E45" s="79"/>
      <c r="F45" s="79"/>
      <c r="G45" s="79"/>
      <c r="H45" s="79"/>
    </row>
    <row r="46" spans="1:8" x14ac:dyDescent="0.3">
      <c r="A46" s="14"/>
      <c r="B46" s="14"/>
      <c r="C46" s="14"/>
      <c r="D46" s="14"/>
      <c r="E46" s="14"/>
      <c r="F46" s="14"/>
      <c r="G46" s="14"/>
      <c r="H46" s="14"/>
    </row>
  </sheetData>
  <sheetProtection sheet="1" selectLockedCells="1"/>
  <mergeCells count="7">
    <mergeCell ref="A45:H45"/>
    <mergeCell ref="A12:H12"/>
    <mergeCell ref="C41:F41"/>
    <mergeCell ref="A37:H37"/>
    <mergeCell ref="B38:G38"/>
    <mergeCell ref="B39:G39"/>
    <mergeCell ref="C40:F40"/>
  </mergeCells>
  <hyperlinks>
    <hyperlink ref="C41" r:id="rId1" display="service@ferchercosmetics.com" xr:uid="{00000000-0004-0000-0000-000000000000}"/>
    <hyperlink ref="D42" r:id="rId2" display="www.institut-fercher.at" xr:uid="{00000000-0004-0000-00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41"/>
  <sheetViews>
    <sheetView tabSelected="1" zoomScaleNormal="100" zoomScalePageLayoutView="80" workbookViewId="0">
      <selection activeCell="B22" sqref="B22:D22"/>
    </sheetView>
  </sheetViews>
  <sheetFormatPr baseColWidth="10" defaultColWidth="11.44140625" defaultRowHeight="14.4" x14ac:dyDescent="0.3"/>
  <cols>
    <col min="1" max="1" width="21.5546875" style="17" customWidth="1"/>
    <col min="2" max="2" width="15.33203125" style="17" customWidth="1"/>
    <col min="3" max="3" width="14.33203125" style="17" customWidth="1"/>
    <col min="4" max="4" width="14.5546875" style="17" customWidth="1"/>
    <col min="5" max="5" width="21.6640625" style="17" customWidth="1"/>
    <col min="6" max="16384" width="11.44140625" style="17"/>
  </cols>
  <sheetData>
    <row r="6" spans="1:5" x14ac:dyDescent="0.3">
      <c r="D6" s="106" t="s">
        <v>0</v>
      </c>
      <c r="E6" s="106"/>
    </row>
    <row r="7" spans="1:5" x14ac:dyDescent="0.3">
      <c r="C7" s="106" t="s">
        <v>237</v>
      </c>
      <c r="D7" s="106"/>
      <c r="E7" s="106"/>
    </row>
    <row r="8" spans="1:5" x14ac:dyDescent="0.3">
      <c r="D8" s="107" t="s">
        <v>239</v>
      </c>
      <c r="E8" s="106"/>
    </row>
    <row r="9" spans="1:5" x14ac:dyDescent="0.3">
      <c r="D9" s="18"/>
      <c r="E9" s="19"/>
    </row>
    <row r="10" spans="1:5" x14ac:dyDescent="0.3">
      <c r="D10" s="18"/>
      <c r="E10" s="19"/>
    </row>
    <row r="11" spans="1:5" x14ac:dyDescent="0.3">
      <c r="D11" s="18"/>
      <c r="E11" s="19"/>
    </row>
    <row r="12" spans="1:5" ht="21" x14ac:dyDescent="0.4">
      <c r="A12" s="20" t="s">
        <v>3</v>
      </c>
    </row>
    <row r="14" spans="1:5" x14ac:dyDescent="0.3">
      <c r="A14" s="108" t="s">
        <v>241</v>
      </c>
      <c r="B14" s="105"/>
      <c r="C14" s="105"/>
      <c r="D14" s="105"/>
      <c r="E14" s="105"/>
    </row>
    <row r="15" spans="1:5" x14ac:dyDescent="0.3">
      <c r="A15" s="105"/>
      <c r="B15" s="105"/>
      <c r="C15" s="105"/>
      <c r="D15" s="105"/>
      <c r="E15" s="105"/>
    </row>
    <row r="16" spans="1:5" x14ac:dyDescent="0.3">
      <c r="A16" s="105"/>
      <c r="B16" s="105"/>
      <c r="C16" s="105"/>
      <c r="D16" s="105"/>
      <c r="E16" s="105"/>
    </row>
    <row r="17" spans="1:4" ht="15" thickBot="1" x14ac:dyDescent="0.35"/>
    <row r="18" spans="1:4" ht="19.5" customHeight="1" thickBot="1" x14ac:dyDescent="0.35">
      <c r="A18" s="21" t="s">
        <v>4</v>
      </c>
      <c r="B18" s="99"/>
      <c r="C18" s="100"/>
      <c r="D18" s="101"/>
    </row>
    <row r="19" spans="1:4" ht="18" thickBot="1" x14ac:dyDescent="0.4">
      <c r="A19" s="22"/>
    </row>
    <row r="20" spans="1:4" ht="19.5" customHeight="1" thickBot="1" x14ac:dyDescent="0.35">
      <c r="A20" s="21" t="s">
        <v>5</v>
      </c>
      <c r="B20" s="102"/>
      <c r="C20" s="103"/>
      <c r="D20" s="104"/>
    </row>
    <row r="21" spans="1:4" ht="18" thickBot="1" x14ac:dyDescent="0.4">
      <c r="A21" s="22"/>
    </row>
    <row r="22" spans="1:4" ht="19.5" customHeight="1" thickBot="1" x14ac:dyDescent="0.35">
      <c r="A22" s="21" t="s">
        <v>6</v>
      </c>
      <c r="B22" s="102"/>
      <c r="C22" s="103"/>
      <c r="D22" s="104"/>
    </row>
    <row r="23" spans="1:4" ht="18" thickBot="1" x14ac:dyDescent="0.4">
      <c r="A23" s="22"/>
    </row>
    <row r="24" spans="1:4" ht="19.5" customHeight="1" thickBot="1" x14ac:dyDescent="0.35">
      <c r="A24" s="21" t="s">
        <v>7</v>
      </c>
      <c r="B24" s="102"/>
      <c r="C24" s="103"/>
      <c r="D24" s="104"/>
    </row>
    <row r="25" spans="1:4" ht="18" thickBot="1" x14ac:dyDescent="0.4">
      <c r="A25" s="22"/>
    </row>
    <row r="26" spans="1:4" ht="19.5" customHeight="1" thickBot="1" x14ac:dyDescent="0.35">
      <c r="A26" s="21" t="s">
        <v>242</v>
      </c>
      <c r="B26" s="102"/>
      <c r="C26" s="103"/>
      <c r="D26" s="104"/>
    </row>
    <row r="27" spans="1:4" ht="18" thickBot="1" x14ac:dyDescent="0.4">
      <c r="A27" s="23"/>
    </row>
    <row r="28" spans="1:4" ht="18" thickBot="1" x14ac:dyDescent="0.4">
      <c r="A28" s="24" t="s">
        <v>243</v>
      </c>
      <c r="B28" s="88"/>
      <c r="C28" s="89"/>
      <c r="D28" s="90"/>
    </row>
    <row r="29" spans="1:4" x14ac:dyDescent="0.3">
      <c r="A29" s="25"/>
      <c r="B29" s="26"/>
      <c r="C29" s="27"/>
      <c r="D29" s="28" t="e">
        <f>IF(#REF!&gt;#REF!,#REF!,#REF!)</f>
        <v>#REF!</v>
      </c>
    </row>
    <row r="30" spans="1:4" x14ac:dyDescent="0.3">
      <c r="B30" s="26"/>
      <c r="C30" s="27"/>
    </row>
    <row r="32" spans="1:4" x14ac:dyDescent="0.3">
      <c r="B32" s="26" t="s">
        <v>249</v>
      </c>
      <c r="C32" s="91">
        <f>+Verkaufsware!$F$2</f>
        <v>0</v>
      </c>
      <c r="D32" s="92"/>
    </row>
    <row r="33" spans="1:5" x14ac:dyDescent="0.3">
      <c r="B33" s="26" t="s">
        <v>250</v>
      </c>
      <c r="C33" s="91">
        <f>+Kabinenware!$E$2</f>
        <v>0</v>
      </c>
      <c r="D33" s="92"/>
    </row>
    <row r="35" spans="1:5" ht="18.75" customHeight="1" x14ac:dyDescent="0.3">
      <c r="B35" s="26" t="s">
        <v>8</v>
      </c>
      <c r="C35" s="91">
        <f>+C32+C33</f>
        <v>0</v>
      </c>
      <c r="D35" s="92"/>
    </row>
    <row r="36" spans="1:5" ht="18.75" customHeight="1" thickBot="1" x14ac:dyDescent="0.35">
      <c r="A36" s="25"/>
      <c r="B36" s="26" t="s">
        <v>9</v>
      </c>
      <c r="C36" s="93">
        <f>+C35*0.2</f>
        <v>0</v>
      </c>
      <c r="D36" s="94"/>
    </row>
    <row r="37" spans="1:5" ht="18.75" customHeight="1" thickBot="1" x14ac:dyDescent="0.35">
      <c r="B37" s="29" t="s">
        <v>10</v>
      </c>
      <c r="C37" s="95">
        <f>+C35+C36</f>
        <v>0</v>
      </c>
      <c r="D37" s="96"/>
    </row>
    <row r="38" spans="1:5" ht="18.75" customHeight="1" x14ac:dyDescent="0.3">
      <c r="B38" s="29"/>
      <c r="C38" s="30"/>
      <c r="D38" s="31"/>
    </row>
    <row r="39" spans="1:5" ht="18.75" customHeight="1" x14ac:dyDescent="0.3">
      <c r="B39" s="29"/>
      <c r="C39" s="30"/>
      <c r="D39" s="31"/>
    </row>
    <row r="41" spans="1:5" ht="21" x14ac:dyDescent="0.4">
      <c r="A41" s="97" t="s">
        <v>11</v>
      </c>
      <c r="B41" s="98"/>
      <c r="C41" s="98"/>
      <c r="D41" s="98"/>
      <c r="E41" s="98"/>
    </row>
  </sheetData>
  <sheetProtection algorithmName="SHA-512" hashValue="nQfpC6Scxxlyh6glyGyxK41Tb5+a1P0OSThcet7jMf+OL4+w3FWBo+42OEd+2hA48GyezMhYdFn+98j/NY5NyQ==" saltValue="TIV2il3RPnuq2jcQc5pfyw==" spinCount="100000" sheet="1" objects="1" scenarios="1"/>
  <mergeCells count="18">
    <mergeCell ref="A16:E16"/>
    <mergeCell ref="D6:E6"/>
    <mergeCell ref="D8:E8"/>
    <mergeCell ref="C7:E7"/>
    <mergeCell ref="A14:E14"/>
    <mergeCell ref="A15:E15"/>
    <mergeCell ref="B18:D18"/>
    <mergeCell ref="B20:D20"/>
    <mergeCell ref="B22:D22"/>
    <mergeCell ref="B24:D24"/>
    <mergeCell ref="B26:D26"/>
    <mergeCell ref="B28:D28"/>
    <mergeCell ref="C35:D35"/>
    <mergeCell ref="C36:D36"/>
    <mergeCell ref="C37:D37"/>
    <mergeCell ref="A41:E41"/>
    <mergeCell ref="C32:D32"/>
    <mergeCell ref="C33:D33"/>
  </mergeCells>
  <hyperlinks>
    <hyperlink ref="D8" r:id="rId1" xr:uid="{00000000-0004-0000-01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topLeftCell="A79" zoomScaleNormal="100" workbookViewId="0">
      <selection activeCell="F25" sqref="F25"/>
    </sheetView>
  </sheetViews>
  <sheetFormatPr baseColWidth="10" defaultRowHeight="14.4" x14ac:dyDescent="0.3"/>
  <cols>
    <col min="1" max="1" width="7.33203125" style="7" customWidth="1"/>
    <col min="2" max="2" width="42.5546875" style="7" customWidth="1"/>
    <col min="3" max="3" width="6.109375" style="7" customWidth="1"/>
    <col min="4" max="4" width="8.109375" style="61" customWidth="1"/>
    <col min="5" max="5" width="10.6640625" style="61" customWidth="1"/>
    <col min="6" max="6" width="7.44140625" style="7" customWidth="1"/>
    <col min="7" max="7" width="6.77734375" style="7" customWidth="1"/>
    <col min="8" max="8" width="12.109375" style="7" customWidth="1"/>
    <col min="9" max="16384" width="11.5546875" style="7"/>
  </cols>
  <sheetData>
    <row r="1" spans="1:8" x14ac:dyDescent="0.3">
      <c r="A1" s="32" t="s">
        <v>12</v>
      </c>
      <c r="B1" s="33" t="str">
        <f>IF(Übersicht!$B$22=""," ", Übersicht!$B$22)</f>
        <v xml:space="preserve"> </v>
      </c>
      <c r="C1" s="34"/>
      <c r="D1" s="57"/>
      <c r="E1" s="57"/>
      <c r="F1" s="34"/>
      <c r="G1" s="34"/>
      <c r="H1" s="35"/>
    </row>
    <row r="2" spans="1:8" ht="15" thickBot="1" x14ac:dyDescent="0.35">
      <c r="A2" s="36" t="s">
        <v>13</v>
      </c>
      <c r="B2" s="37" t="str">
        <f>IF(Übersicht!$B$18="", " ",Übersicht!$B$18)</f>
        <v xml:space="preserve"> </v>
      </c>
      <c r="C2" s="113" t="s">
        <v>244</v>
      </c>
      <c r="D2" s="113"/>
      <c r="E2" s="113"/>
      <c r="F2" s="120">
        <f>+SUM($H:$H)</f>
        <v>0</v>
      </c>
      <c r="G2" s="120"/>
      <c r="H2" s="38"/>
    </row>
    <row r="3" spans="1:8" ht="15" thickBot="1" x14ac:dyDescent="0.35">
      <c r="A3" s="125" t="s">
        <v>14</v>
      </c>
      <c r="B3" s="121" t="s">
        <v>15</v>
      </c>
      <c r="C3" s="121" t="s">
        <v>16</v>
      </c>
      <c r="D3" s="123" t="s">
        <v>261</v>
      </c>
      <c r="E3" s="123" t="s">
        <v>262</v>
      </c>
      <c r="F3" s="118" t="s">
        <v>19</v>
      </c>
      <c r="G3" s="119"/>
      <c r="H3" s="121" t="s">
        <v>20</v>
      </c>
    </row>
    <row r="4" spans="1:8" ht="15" thickBot="1" x14ac:dyDescent="0.35">
      <c r="A4" s="126"/>
      <c r="B4" s="122"/>
      <c r="C4" s="122"/>
      <c r="D4" s="124"/>
      <c r="E4" s="124"/>
      <c r="F4" s="39" t="s">
        <v>253</v>
      </c>
      <c r="G4" s="40" t="s">
        <v>254</v>
      </c>
      <c r="H4" s="122"/>
    </row>
    <row r="5" spans="1:8" ht="15" thickBot="1" x14ac:dyDescent="0.35">
      <c r="A5" s="114" t="s">
        <v>21</v>
      </c>
      <c r="B5" s="115"/>
      <c r="C5" s="115"/>
      <c r="D5" s="115"/>
      <c r="E5" s="115"/>
      <c r="F5" s="116"/>
      <c r="G5" s="116"/>
      <c r="H5" s="117"/>
    </row>
    <row r="6" spans="1:8" x14ac:dyDescent="0.3">
      <c r="A6" t="s">
        <v>22</v>
      </c>
      <c r="B6" t="s">
        <v>23</v>
      </c>
      <c r="C6" s="55" t="s">
        <v>24</v>
      </c>
      <c r="D6" s="58">
        <v>11.75</v>
      </c>
      <c r="E6" s="58">
        <v>23.5</v>
      </c>
      <c r="F6" s="41"/>
      <c r="G6" s="45">
        <f t="shared" ref="G6:G14" si="0">IF(F6=7,F6-1,IF(F6=14,F6-2,IF(F6=21,F6-3,F6)))</f>
        <v>0</v>
      </c>
      <c r="H6" s="56">
        <f t="shared" ref="H6:H14" si="1">D6*G6</f>
        <v>0</v>
      </c>
    </row>
    <row r="7" spans="1:8" x14ac:dyDescent="0.3">
      <c r="A7" t="s">
        <v>25</v>
      </c>
      <c r="B7" t="s">
        <v>26</v>
      </c>
      <c r="C7" s="55" t="s">
        <v>24</v>
      </c>
      <c r="D7" s="58">
        <v>11.75</v>
      </c>
      <c r="E7" s="58">
        <v>23.5</v>
      </c>
      <c r="F7" s="41"/>
      <c r="G7" s="45">
        <f t="shared" si="0"/>
        <v>0</v>
      </c>
      <c r="H7" s="56">
        <f t="shared" si="1"/>
        <v>0</v>
      </c>
    </row>
    <row r="8" spans="1:8" x14ac:dyDescent="0.3">
      <c r="A8" t="s">
        <v>27</v>
      </c>
      <c r="B8" t="s">
        <v>28</v>
      </c>
      <c r="C8" s="55" t="s">
        <v>29</v>
      </c>
      <c r="D8" s="58">
        <v>14.4</v>
      </c>
      <c r="E8" s="58">
        <v>29.9</v>
      </c>
      <c r="F8" s="41"/>
      <c r="G8" s="45">
        <f t="shared" si="0"/>
        <v>0</v>
      </c>
      <c r="H8" s="56">
        <f t="shared" si="1"/>
        <v>0</v>
      </c>
    </row>
    <row r="9" spans="1:8" x14ac:dyDescent="0.3">
      <c r="A9" t="s">
        <v>30</v>
      </c>
      <c r="B9" t="s">
        <v>31</v>
      </c>
      <c r="C9" s="55" t="s">
        <v>29</v>
      </c>
      <c r="D9" s="58">
        <v>15.45</v>
      </c>
      <c r="E9" s="58">
        <v>30.9</v>
      </c>
      <c r="F9" s="41"/>
      <c r="G9" s="45">
        <f t="shared" si="0"/>
        <v>0</v>
      </c>
      <c r="H9" s="56">
        <f t="shared" si="1"/>
        <v>0</v>
      </c>
    </row>
    <row r="10" spans="1:8" x14ac:dyDescent="0.3">
      <c r="A10" t="s">
        <v>32</v>
      </c>
      <c r="B10" t="s">
        <v>33</v>
      </c>
      <c r="C10" s="55" t="s">
        <v>24</v>
      </c>
      <c r="D10" s="58">
        <v>12.5</v>
      </c>
      <c r="E10" s="58">
        <v>25</v>
      </c>
      <c r="F10" s="41"/>
      <c r="G10" s="45">
        <f t="shared" si="0"/>
        <v>0</v>
      </c>
      <c r="H10" s="56">
        <f t="shared" si="1"/>
        <v>0</v>
      </c>
    </row>
    <row r="11" spans="1:8" x14ac:dyDescent="0.3">
      <c r="A11" t="s">
        <v>34</v>
      </c>
      <c r="B11" t="s">
        <v>35</v>
      </c>
      <c r="C11" s="55" t="s">
        <v>29</v>
      </c>
      <c r="D11" s="58">
        <v>11.75</v>
      </c>
      <c r="E11" s="58">
        <v>23.5</v>
      </c>
      <c r="F11" s="41"/>
      <c r="G11" s="45">
        <f t="shared" si="0"/>
        <v>0</v>
      </c>
      <c r="H11" s="56">
        <f t="shared" si="1"/>
        <v>0</v>
      </c>
    </row>
    <row r="12" spans="1:8" x14ac:dyDescent="0.3">
      <c r="A12" t="s">
        <v>37</v>
      </c>
      <c r="B12" t="s">
        <v>38</v>
      </c>
      <c r="C12" s="55" t="s">
        <v>36</v>
      </c>
      <c r="D12" s="58">
        <v>21.95</v>
      </c>
      <c r="E12" s="58">
        <v>43.9</v>
      </c>
      <c r="F12" s="41"/>
      <c r="G12" s="45">
        <f t="shared" si="0"/>
        <v>0</v>
      </c>
      <c r="H12" s="56">
        <f t="shared" si="1"/>
        <v>0</v>
      </c>
    </row>
    <row r="13" spans="1:8" x14ac:dyDescent="0.3">
      <c r="A13" t="s">
        <v>39</v>
      </c>
      <c r="B13" t="s">
        <v>40</v>
      </c>
      <c r="C13" s="55" t="s">
        <v>41</v>
      </c>
      <c r="D13" s="58">
        <v>15.7</v>
      </c>
      <c r="E13" s="58">
        <v>31.4</v>
      </c>
      <c r="F13" s="41"/>
      <c r="G13" s="45">
        <f t="shared" si="0"/>
        <v>0</v>
      </c>
      <c r="H13" s="56">
        <f t="shared" si="1"/>
        <v>0</v>
      </c>
    </row>
    <row r="14" spans="1:8" ht="15" thickBot="1" x14ac:dyDescent="0.35">
      <c r="A14" t="s">
        <v>42</v>
      </c>
      <c r="B14" t="s">
        <v>43</v>
      </c>
      <c r="C14" s="55" t="s">
        <v>41</v>
      </c>
      <c r="D14" s="58">
        <v>16.25</v>
      </c>
      <c r="E14" s="58">
        <v>32.5</v>
      </c>
      <c r="F14" s="41"/>
      <c r="G14" s="45">
        <f t="shared" si="0"/>
        <v>0</v>
      </c>
      <c r="H14" s="56">
        <f t="shared" si="1"/>
        <v>0</v>
      </c>
    </row>
    <row r="15" spans="1:8" ht="15" thickBot="1" x14ac:dyDescent="0.35">
      <c r="A15" s="109" t="s">
        <v>44</v>
      </c>
      <c r="B15" s="110"/>
      <c r="C15" s="110"/>
      <c r="D15" s="110"/>
      <c r="E15" s="110"/>
      <c r="F15" s="111"/>
      <c r="G15" s="111"/>
      <c r="H15" s="112"/>
    </row>
    <row r="16" spans="1:8" x14ac:dyDescent="0.3">
      <c r="A16" t="s">
        <v>45</v>
      </c>
      <c r="B16" t="s">
        <v>46</v>
      </c>
      <c r="C16" t="s">
        <v>29</v>
      </c>
      <c r="D16" s="59">
        <v>17.75</v>
      </c>
      <c r="E16" s="59">
        <v>35.5</v>
      </c>
      <c r="F16" s="41"/>
      <c r="G16" s="45">
        <f>IF(F16=7,F16-1,IF(F16=14,F16-2,IF(F16=21,F16-3,F16)))</f>
        <v>0</v>
      </c>
      <c r="H16" s="56">
        <f>D16*G16</f>
        <v>0</v>
      </c>
    </row>
    <row r="17" spans="1:8" ht="15" thickBot="1" x14ac:dyDescent="0.35">
      <c r="A17" t="s">
        <v>47</v>
      </c>
      <c r="B17" t="s">
        <v>48</v>
      </c>
      <c r="C17" t="s">
        <v>41</v>
      </c>
      <c r="D17" s="59">
        <v>16.45</v>
      </c>
      <c r="E17" s="59">
        <v>32.9</v>
      </c>
      <c r="F17" s="41"/>
      <c r="G17" s="45">
        <f>IF(F17=7,F17-1,IF(F17=14,F17-2,IF(F17=21,F17-3,F17)))</f>
        <v>0</v>
      </c>
      <c r="H17" s="56">
        <f>D17*G17</f>
        <v>0</v>
      </c>
    </row>
    <row r="18" spans="1:8" ht="15" thickBot="1" x14ac:dyDescent="0.35">
      <c r="A18" s="109" t="s">
        <v>49</v>
      </c>
      <c r="B18" s="110"/>
      <c r="C18" s="110"/>
      <c r="D18" s="110"/>
      <c r="E18" s="110"/>
      <c r="F18" s="111"/>
      <c r="G18" s="111"/>
      <c r="H18" s="112"/>
    </row>
    <row r="19" spans="1:8" x14ac:dyDescent="0.3">
      <c r="A19" t="s">
        <v>50</v>
      </c>
      <c r="B19" t="s">
        <v>51</v>
      </c>
      <c r="C19" t="s">
        <v>29</v>
      </c>
      <c r="D19" s="59">
        <v>36</v>
      </c>
      <c r="E19" s="59">
        <v>59.8</v>
      </c>
      <c r="F19" s="41"/>
      <c r="G19" s="45">
        <f>IF(F19=7,F19-1,IF(F19=14,F19-2,IF(F19=21,F19-3,F19)))</f>
        <v>0</v>
      </c>
      <c r="H19" s="56">
        <f>D19*G19</f>
        <v>0</v>
      </c>
    </row>
    <row r="20" spans="1:8" x14ac:dyDescent="0.3">
      <c r="A20" t="s">
        <v>52</v>
      </c>
      <c r="B20" t="s">
        <v>53</v>
      </c>
      <c r="C20" t="s">
        <v>29</v>
      </c>
      <c r="D20" s="59">
        <v>42</v>
      </c>
      <c r="E20" s="59">
        <v>69.8</v>
      </c>
      <c r="F20" s="41"/>
      <c r="G20" s="45">
        <f>IF(F20=7,F20-1,IF(F20=14,F20-2,IF(F20=21,F20-3,F20)))</f>
        <v>0</v>
      </c>
      <c r="H20" s="56">
        <f>D20*G20</f>
        <v>0</v>
      </c>
    </row>
    <row r="21" spans="1:8" ht="15" thickBot="1" x14ac:dyDescent="0.35">
      <c r="A21" t="s">
        <v>54</v>
      </c>
      <c r="B21" t="s">
        <v>55</v>
      </c>
      <c r="C21" t="s">
        <v>41</v>
      </c>
      <c r="D21" s="59">
        <v>17.5</v>
      </c>
      <c r="E21" s="59">
        <v>34.799999999999997</v>
      </c>
      <c r="F21" s="41"/>
      <c r="G21" s="45">
        <f>IF(F21=7,F21-1,IF(F21=14,F21-2,IF(F21=21,F21-3,F21)))</f>
        <v>0</v>
      </c>
      <c r="H21" s="56">
        <f>D21*G21</f>
        <v>0</v>
      </c>
    </row>
    <row r="22" spans="1:8" ht="15" thickBot="1" x14ac:dyDescent="0.35">
      <c r="A22" s="109" t="s">
        <v>56</v>
      </c>
      <c r="B22" s="110"/>
      <c r="C22" s="110"/>
      <c r="D22" s="110"/>
      <c r="E22" s="110"/>
      <c r="F22" s="111"/>
      <c r="G22" s="111"/>
      <c r="H22" s="112"/>
    </row>
    <row r="23" spans="1:8" x14ac:dyDescent="0.3">
      <c r="A23" t="s">
        <v>57</v>
      </c>
      <c r="B23" t="s">
        <v>58</v>
      </c>
      <c r="C23" t="s">
        <v>29</v>
      </c>
      <c r="D23" s="59">
        <v>21.3</v>
      </c>
      <c r="E23" s="59">
        <v>38.9</v>
      </c>
      <c r="F23" s="41"/>
      <c r="G23" s="45">
        <f t="shared" ref="G23:G28" si="2">IF(F23=7,F23-1,IF(F23=14,F23-2,IF(F23=21,F23-3,F23)))</f>
        <v>0</v>
      </c>
      <c r="H23" s="56">
        <f t="shared" ref="H23:H28" si="3">D23*G23</f>
        <v>0</v>
      </c>
    </row>
    <row r="24" spans="1:8" x14ac:dyDescent="0.3">
      <c r="A24" t="s">
        <v>59</v>
      </c>
      <c r="B24" t="s">
        <v>60</v>
      </c>
      <c r="C24" t="s">
        <v>24</v>
      </c>
      <c r="D24" s="59">
        <v>10.95</v>
      </c>
      <c r="E24" s="59">
        <v>21.9</v>
      </c>
      <c r="F24" s="41"/>
      <c r="G24" s="45">
        <f t="shared" si="2"/>
        <v>0</v>
      </c>
      <c r="H24" s="56">
        <f t="shared" si="3"/>
        <v>0</v>
      </c>
    </row>
    <row r="25" spans="1:8" x14ac:dyDescent="0.3">
      <c r="A25" t="s">
        <v>61</v>
      </c>
      <c r="B25" t="s">
        <v>62</v>
      </c>
      <c r="C25" t="s">
        <v>24</v>
      </c>
      <c r="D25" s="59">
        <v>10.95</v>
      </c>
      <c r="E25" s="59">
        <v>21.9</v>
      </c>
      <c r="F25" s="41"/>
      <c r="G25" s="45">
        <f t="shared" si="2"/>
        <v>0</v>
      </c>
      <c r="H25" s="56">
        <f t="shared" si="3"/>
        <v>0</v>
      </c>
    </row>
    <row r="26" spans="1:8" x14ac:dyDescent="0.3">
      <c r="A26" t="s">
        <v>63</v>
      </c>
      <c r="B26" t="s">
        <v>64</v>
      </c>
      <c r="C26" t="s">
        <v>24</v>
      </c>
      <c r="D26" s="59">
        <v>10.95</v>
      </c>
      <c r="E26" s="59">
        <v>21.9</v>
      </c>
      <c r="F26" s="41"/>
      <c r="G26" s="45">
        <f t="shared" si="2"/>
        <v>0</v>
      </c>
      <c r="H26" s="56">
        <f t="shared" si="3"/>
        <v>0</v>
      </c>
    </row>
    <row r="27" spans="1:8" x14ac:dyDescent="0.3">
      <c r="A27" t="s">
        <v>65</v>
      </c>
      <c r="B27" t="s">
        <v>66</v>
      </c>
      <c r="C27" t="s">
        <v>29</v>
      </c>
      <c r="D27" s="59">
        <v>12.45</v>
      </c>
      <c r="E27" s="59">
        <v>24.9</v>
      </c>
      <c r="F27" s="41"/>
      <c r="G27" s="45">
        <f t="shared" si="2"/>
        <v>0</v>
      </c>
      <c r="H27" s="56">
        <f t="shared" si="3"/>
        <v>0</v>
      </c>
    </row>
    <row r="28" spans="1:8" ht="15" thickBot="1" x14ac:dyDescent="0.35">
      <c r="A28" t="s">
        <v>67</v>
      </c>
      <c r="B28" t="s">
        <v>68</v>
      </c>
      <c r="C28" t="s">
        <v>41</v>
      </c>
      <c r="D28" s="59">
        <v>16.25</v>
      </c>
      <c r="E28" s="59">
        <v>32.5</v>
      </c>
      <c r="F28" s="41"/>
      <c r="G28" s="45">
        <f t="shared" si="2"/>
        <v>0</v>
      </c>
      <c r="H28" s="56">
        <f t="shared" si="3"/>
        <v>0</v>
      </c>
    </row>
    <row r="29" spans="1:8" ht="15" thickBot="1" x14ac:dyDescent="0.35">
      <c r="A29" s="109" t="s">
        <v>69</v>
      </c>
      <c r="B29" s="110"/>
      <c r="C29" s="110"/>
      <c r="D29" s="110"/>
      <c r="E29" s="110"/>
      <c r="F29" s="111"/>
      <c r="G29" s="111"/>
      <c r="H29" s="112"/>
    </row>
    <row r="30" spans="1:8" x14ac:dyDescent="0.3">
      <c r="A30" t="s">
        <v>70</v>
      </c>
      <c r="B30" t="s">
        <v>71</v>
      </c>
      <c r="C30" t="s">
        <v>41</v>
      </c>
      <c r="D30" s="59">
        <v>14.75</v>
      </c>
      <c r="E30" s="59">
        <v>29.5</v>
      </c>
      <c r="F30" s="41"/>
      <c r="G30" s="45">
        <f t="shared" ref="G30:G36" si="4">IF(F30=7,F30-1,IF(F30=14,F30-2,IF(F30=21,F30-3,F30)))</f>
        <v>0</v>
      </c>
      <c r="H30" s="56">
        <f t="shared" ref="H30:H36" si="5">D30*G30</f>
        <v>0</v>
      </c>
    </row>
    <row r="31" spans="1:8" x14ac:dyDescent="0.3">
      <c r="A31" t="s">
        <v>72</v>
      </c>
      <c r="B31" t="s">
        <v>73</v>
      </c>
      <c r="C31" t="s">
        <v>74</v>
      </c>
      <c r="D31" s="59">
        <v>10.95</v>
      </c>
      <c r="E31" s="59">
        <v>21.9</v>
      </c>
      <c r="F31" s="41"/>
      <c r="G31" s="45">
        <f t="shared" si="4"/>
        <v>0</v>
      </c>
      <c r="H31" s="56">
        <f t="shared" si="5"/>
        <v>0</v>
      </c>
    </row>
    <row r="32" spans="1:8" x14ac:dyDescent="0.3">
      <c r="A32" t="s">
        <v>75</v>
      </c>
      <c r="B32" t="s">
        <v>76</v>
      </c>
      <c r="C32" t="s">
        <v>29</v>
      </c>
      <c r="D32" s="59">
        <v>14.45</v>
      </c>
      <c r="E32" s="59">
        <v>28.9</v>
      </c>
      <c r="F32" s="41"/>
      <c r="G32" s="45">
        <f t="shared" si="4"/>
        <v>0</v>
      </c>
      <c r="H32" s="56">
        <f t="shared" si="5"/>
        <v>0</v>
      </c>
    </row>
    <row r="33" spans="1:8" x14ac:dyDescent="0.3">
      <c r="A33" t="s">
        <v>77</v>
      </c>
      <c r="B33" t="s">
        <v>78</v>
      </c>
      <c r="C33" t="s">
        <v>29</v>
      </c>
      <c r="D33" s="59">
        <v>17.5</v>
      </c>
      <c r="E33" s="59">
        <v>35</v>
      </c>
      <c r="F33" s="41"/>
      <c r="G33" s="45">
        <f t="shared" si="4"/>
        <v>0</v>
      </c>
      <c r="H33" s="56">
        <f t="shared" si="5"/>
        <v>0</v>
      </c>
    </row>
    <row r="34" spans="1:8" x14ac:dyDescent="0.3">
      <c r="A34" t="s">
        <v>245</v>
      </c>
      <c r="B34" t="s">
        <v>165</v>
      </c>
      <c r="C34" t="s">
        <v>29</v>
      </c>
      <c r="D34" s="59">
        <v>17.5</v>
      </c>
      <c r="E34" s="59">
        <v>35</v>
      </c>
      <c r="F34" s="41"/>
      <c r="G34" s="45">
        <f t="shared" si="4"/>
        <v>0</v>
      </c>
      <c r="H34" s="56">
        <f t="shared" si="5"/>
        <v>0</v>
      </c>
    </row>
    <row r="35" spans="1:8" x14ac:dyDescent="0.3">
      <c r="A35" t="s">
        <v>79</v>
      </c>
      <c r="B35" t="s">
        <v>80</v>
      </c>
      <c r="C35" t="s">
        <v>24</v>
      </c>
      <c r="D35" s="59">
        <v>14.9</v>
      </c>
      <c r="E35" s="59">
        <v>29.5</v>
      </c>
      <c r="F35" s="41"/>
      <c r="G35" s="45">
        <f t="shared" si="4"/>
        <v>0</v>
      </c>
      <c r="H35" s="56">
        <f t="shared" si="5"/>
        <v>0</v>
      </c>
    </row>
    <row r="36" spans="1:8" ht="15" thickBot="1" x14ac:dyDescent="0.35">
      <c r="A36" t="s">
        <v>81</v>
      </c>
      <c r="B36" t="s">
        <v>82</v>
      </c>
      <c r="C36" t="s">
        <v>24</v>
      </c>
      <c r="D36" s="59">
        <v>10.95</v>
      </c>
      <c r="E36" s="59">
        <v>21.9</v>
      </c>
      <c r="F36" s="41"/>
      <c r="G36" s="45">
        <f t="shared" si="4"/>
        <v>0</v>
      </c>
      <c r="H36" s="56">
        <f t="shared" si="5"/>
        <v>0</v>
      </c>
    </row>
    <row r="37" spans="1:8" ht="15" thickBot="1" x14ac:dyDescent="0.35">
      <c r="A37" s="109" t="s">
        <v>83</v>
      </c>
      <c r="B37" s="110"/>
      <c r="C37" s="110"/>
      <c r="D37" s="110"/>
      <c r="E37" s="110"/>
      <c r="F37" s="111"/>
      <c r="G37" s="111"/>
      <c r="H37" s="112"/>
    </row>
    <row r="38" spans="1:8" x14ac:dyDescent="0.3">
      <c r="A38" t="s">
        <v>84</v>
      </c>
      <c r="B38" t="s">
        <v>85</v>
      </c>
      <c r="C38" t="s">
        <v>24</v>
      </c>
      <c r="D38" s="59">
        <v>10.95</v>
      </c>
      <c r="E38" s="59">
        <v>21.9</v>
      </c>
      <c r="F38" s="41"/>
      <c r="G38" s="45">
        <f t="shared" ref="G38:G46" si="6">IF(F38=7,F38-1,IF(F38=14,F38-2,IF(F38=21,F38-3,F38)))</f>
        <v>0</v>
      </c>
      <c r="H38" s="56">
        <f t="shared" ref="H38:H46" si="7">D38*G38</f>
        <v>0</v>
      </c>
    </row>
    <row r="39" spans="1:8" x14ac:dyDescent="0.3">
      <c r="A39" t="s">
        <v>86</v>
      </c>
      <c r="B39" t="s">
        <v>87</v>
      </c>
      <c r="C39" t="s">
        <v>24</v>
      </c>
      <c r="D39" s="59">
        <v>10.95</v>
      </c>
      <c r="E39" s="59">
        <v>21.9</v>
      </c>
      <c r="F39" s="41"/>
      <c r="G39" s="45">
        <f t="shared" si="6"/>
        <v>0</v>
      </c>
      <c r="H39" s="56">
        <f t="shared" si="7"/>
        <v>0</v>
      </c>
    </row>
    <row r="40" spans="1:8" x14ac:dyDescent="0.3">
      <c r="A40" t="s">
        <v>88</v>
      </c>
      <c r="B40" t="s">
        <v>89</v>
      </c>
      <c r="C40" t="s">
        <v>29</v>
      </c>
      <c r="D40" s="59">
        <v>11.7</v>
      </c>
      <c r="E40" s="59">
        <v>24.9</v>
      </c>
      <c r="F40" s="41"/>
      <c r="G40" s="45">
        <f t="shared" si="6"/>
        <v>0</v>
      </c>
      <c r="H40" s="56">
        <f t="shared" si="7"/>
        <v>0</v>
      </c>
    </row>
    <row r="41" spans="1:8" x14ac:dyDescent="0.3">
      <c r="A41" t="s">
        <v>90</v>
      </c>
      <c r="B41" t="s">
        <v>91</v>
      </c>
      <c r="C41" t="s">
        <v>29</v>
      </c>
      <c r="D41" s="59">
        <v>17.75</v>
      </c>
      <c r="E41" s="59">
        <v>35.5</v>
      </c>
      <c r="F41" s="41"/>
      <c r="G41" s="45">
        <f t="shared" si="6"/>
        <v>0</v>
      </c>
      <c r="H41" s="56">
        <f t="shared" si="7"/>
        <v>0</v>
      </c>
    </row>
    <row r="42" spans="1:8" x14ac:dyDescent="0.3">
      <c r="A42" t="s">
        <v>92</v>
      </c>
      <c r="B42" t="s">
        <v>97</v>
      </c>
      <c r="C42" t="s">
        <v>29</v>
      </c>
      <c r="D42" s="59">
        <v>17.75</v>
      </c>
      <c r="E42" s="59">
        <v>35.5</v>
      </c>
      <c r="F42" s="41"/>
      <c r="G42" s="45">
        <f t="shared" si="6"/>
        <v>0</v>
      </c>
      <c r="H42" s="56">
        <f t="shared" si="7"/>
        <v>0</v>
      </c>
    </row>
    <row r="43" spans="1:8" x14ac:dyDescent="0.3">
      <c r="A43" t="s">
        <v>93</v>
      </c>
      <c r="B43" t="s">
        <v>98</v>
      </c>
      <c r="C43" t="s">
        <v>41</v>
      </c>
      <c r="D43" s="59">
        <v>17</v>
      </c>
      <c r="E43" s="59">
        <v>31.5</v>
      </c>
      <c r="F43" s="41"/>
      <c r="G43" s="45">
        <f t="shared" si="6"/>
        <v>0</v>
      </c>
      <c r="H43" s="56">
        <f t="shared" si="7"/>
        <v>0</v>
      </c>
    </row>
    <row r="44" spans="1:8" x14ac:dyDescent="0.3">
      <c r="A44" t="s">
        <v>94</v>
      </c>
      <c r="B44" t="s">
        <v>99</v>
      </c>
      <c r="C44" t="s">
        <v>36</v>
      </c>
      <c r="D44" s="59">
        <v>12.4</v>
      </c>
      <c r="E44" s="59">
        <v>24.9</v>
      </c>
      <c r="F44" s="41"/>
      <c r="G44" s="45">
        <f t="shared" si="6"/>
        <v>0</v>
      </c>
      <c r="H44" s="56">
        <f t="shared" si="7"/>
        <v>0</v>
      </c>
    </row>
    <row r="45" spans="1:8" x14ac:dyDescent="0.3">
      <c r="A45" t="s">
        <v>96</v>
      </c>
      <c r="B45" t="s">
        <v>100</v>
      </c>
      <c r="C45" t="s">
        <v>29</v>
      </c>
      <c r="D45" s="59">
        <v>12.45</v>
      </c>
      <c r="E45" s="59">
        <v>24.9</v>
      </c>
      <c r="F45" s="41"/>
      <c r="G45" s="45">
        <f t="shared" si="6"/>
        <v>0</v>
      </c>
      <c r="H45" s="56">
        <f t="shared" si="7"/>
        <v>0</v>
      </c>
    </row>
    <row r="46" spans="1:8" ht="15" thickBot="1" x14ac:dyDescent="0.35">
      <c r="A46" t="s">
        <v>95</v>
      </c>
      <c r="B46" t="s">
        <v>101</v>
      </c>
      <c r="C46" t="s">
        <v>24</v>
      </c>
      <c r="D46" s="59">
        <v>9.5</v>
      </c>
      <c r="E46" s="59">
        <v>16.899999999999999</v>
      </c>
      <c r="F46" s="41"/>
      <c r="G46" s="45">
        <f t="shared" si="6"/>
        <v>0</v>
      </c>
      <c r="H46" s="56">
        <f t="shared" si="7"/>
        <v>0</v>
      </c>
    </row>
    <row r="47" spans="1:8" ht="15" thickBot="1" x14ac:dyDescent="0.35">
      <c r="A47" s="109" t="s">
        <v>102</v>
      </c>
      <c r="B47" s="110"/>
      <c r="C47" s="110"/>
      <c r="D47" s="110"/>
      <c r="E47" s="110"/>
      <c r="F47" s="111"/>
      <c r="G47" s="111"/>
      <c r="H47" s="112"/>
    </row>
    <row r="48" spans="1:8" x14ac:dyDescent="0.3">
      <c r="A48" t="s">
        <v>103</v>
      </c>
      <c r="B48" t="s">
        <v>104</v>
      </c>
      <c r="C48" t="s">
        <v>105</v>
      </c>
      <c r="D48" s="59">
        <v>7.1</v>
      </c>
      <c r="E48" s="59">
        <v>10.9</v>
      </c>
      <c r="F48" s="41"/>
      <c r="G48" s="45">
        <f>IF(F48=7,F48-1,IF(F48=14,F48-2,IF(F48=21,F48-3,F48)))</f>
        <v>0</v>
      </c>
      <c r="H48" s="56">
        <f>D48*G48</f>
        <v>0</v>
      </c>
    </row>
    <row r="49" spans="1:8" ht="15" thickBot="1" x14ac:dyDescent="0.35">
      <c r="A49" t="s">
        <v>106</v>
      </c>
      <c r="B49" t="s">
        <v>107</v>
      </c>
      <c r="C49" t="s">
        <v>105</v>
      </c>
      <c r="D49" s="59">
        <v>7.1</v>
      </c>
      <c r="E49" s="59">
        <v>10.5</v>
      </c>
      <c r="F49" s="41"/>
      <c r="G49" s="45">
        <f>IF(F49=7,F49-1,IF(F49=14,F49-2,IF(F49=21,F49-3,F49)))</f>
        <v>0</v>
      </c>
      <c r="H49" s="56">
        <f>D49*G49</f>
        <v>0</v>
      </c>
    </row>
    <row r="50" spans="1:8" x14ac:dyDescent="0.3">
      <c r="A50" s="32" t="s">
        <v>12</v>
      </c>
      <c r="B50" s="33" t="str">
        <f>IF(Übersicht!$B$22=""," ", Übersicht!$B$22)</f>
        <v xml:space="preserve"> </v>
      </c>
      <c r="C50" s="34"/>
      <c r="D50" s="57"/>
      <c r="E50" s="57"/>
      <c r="H50" s="42"/>
    </row>
    <row r="51" spans="1:8" ht="15" thickBot="1" x14ac:dyDescent="0.35">
      <c r="A51" s="36" t="s">
        <v>13</v>
      </c>
      <c r="B51" s="37" t="str">
        <f>IF(Übersicht!$B$18="", " ",Übersicht!$B$18)</f>
        <v xml:space="preserve"> </v>
      </c>
      <c r="C51" s="113" t="s">
        <v>244</v>
      </c>
      <c r="D51" s="113"/>
      <c r="E51" s="113"/>
      <c r="F51" s="120">
        <f>+SUM($H:$H)</f>
        <v>0</v>
      </c>
      <c r="G51" s="120"/>
      <c r="H51" s="38"/>
    </row>
    <row r="52" spans="1:8" ht="15" thickBot="1" x14ac:dyDescent="0.35">
      <c r="A52" s="125" t="s">
        <v>14</v>
      </c>
      <c r="B52" s="121" t="s">
        <v>15</v>
      </c>
      <c r="C52" s="121" t="s">
        <v>16</v>
      </c>
      <c r="D52" s="123" t="s">
        <v>17</v>
      </c>
      <c r="E52" s="123" t="s">
        <v>18</v>
      </c>
      <c r="F52" s="118" t="s">
        <v>19</v>
      </c>
      <c r="G52" s="119"/>
      <c r="H52" s="121" t="s">
        <v>20</v>
      </c>
    </row>
    <row r="53" spans="1:8" ht="15" thickBot="1" x14ac:dyDescent="0.35">
      <c r="A53" s="126"/>
      <c r="B53" s="122"/>
      <c r="C53" s="122"/>
      <c r="D53" s="124"/>
      <c r="E53" s="124"/>
      <c r="F53" s="39" t="s">
        <v>253</v>
      </c>
      <c r="G53" s="40" t="s">
        <v>254</v>
      </c>
      <c r="H53" s="122"/>
    </row>
    <row r="54" spans="1:8" x14ac:dyDescent="0.3">
      <c r="A54" t="s">
        <v>108</v>
      </c>
      <c r="B54" t="s">
        <v>109</v>
      </c>
      <c r="C54" t="s">
        <v>110</v>
      </c>
      <c r="D54" s="59">
        <v>5.9</v>
      </c>
      <c r="E54" s="59">
        <v>11.8</v>
      </c>
      <c r="F54" s="41"/>
      <c r="G54" s="45">
        <f t="shared" ref="G54:G60" si="8">IF(F54=7,F54-1,IF(F54=14,F54-2,IF(F54=21,F54-3,F54)))</f>
        <v>0</v>
      </c>
      <c r="H54" s="56">
        <f t="shared" ref="H54:H60" si="9">D54*G54</f>
        <v>0</v>
      </c>
    </row>
    <row r="55" spans="1:8" x14ac:dyDescent="0.3">
      <c r="A55" t="s">
        <v>108</v>
      </c>
      <c r="B55" t="s">
        <v>113</v>
      </c>
      <c r="C55" t="s">
        <v>110</v>
      </c>
      <c r="D55" s="59">
        <v>5.9</v>
      </c>
      <c r="E55" s="59">
        <v>11.8</v>
      </c>
      <c r="F55" s="41"/>
      <c r="G55" s="45">
        <f t="shared" si="8"/>
        <v>0</v>
      </c>
      <c r="H55" s="56">
        <f t="shared" si="9"/>
        <v>0</v>
      </c>
    </row>
    <row r="56" spans="1:8" x14ac:dyDescent="0.3">
      <c r="A56" t="s">
        <v>108</v>
      </c>
      <c r="B56" t="s">
        <v>114</v>
      </c>
      <c r="C56" t="s">
        <v>110</v>
      </c>
      <c r="D56" s="59">
        <v>5.9</v>
      </c>
      <c r="E56" s="59">
        <v>11.8</v>
      </c>
      <c r="F56" s="41"/>
      <c r="G56" s="45">
        <f t="shared" si="8"/>
        <v>0</v>
      </c>
      <c r="H56" s="56">
        <f t="shared" si="9"/>
        <v>0</v>
      </c>
    </row>
    <row r="57" spans="1:8" x14ac:dyDescent="0.3">
      <c r="A57" t="s">
        <v>108</v>
      </c>
      <c r="B57" t="s">
        <v>115</v>
      </c>
      <c r="C57" t="s">
        <v>110</v>
      </c>
      <c r="D57" s="59">
        <v>5.9</v>
      </c>
      <c r="E57" s="59">
        <v>11.8</v>
      </c>
      <c r="F57" s="41"/>
      <c r="G57" s="45">
        <f t="shared" si="8"/>
        <v>0</v>
      </c>
      <c r="H57" s="56">
        <f t="shared" si="9"/>
        <v>0</v>
      </c>
    </row>
    <row r="58" spans="1:8" x14ac:dyDescent="0.3">
      <c r="A58" t="s">
        <v>111</v>
      </c>
      <c r="B58" t="s">
        <v>116</v>
      </c>
      <c r="C58" t="s">
        <v>105</v>
      </c>
      <c r="D58" s="59">
        <v>5.25</v>
      </c>
      <c r="E58" s="59">
        <v>10.5</v>
      </c>
      <c r="F58" s="41"/>
      <c r="G58" s="45">
        <f t="shared" si="8"/>
        <v>0</v>
      </c>
      <c r="H58" s="56">
        <f t="shared" si="9"/>
        <v>0</v>
      </c>
    </row>
    <row r="59" spans="1:8" x14ac:dyDescent="0.3">
      <c r="A59" t="s">
        <v>112</v>
      </c>
      <c r="B59" t="s">
        <v>117</v>
      </c>
      <c r="C59" t="s">
        <v>41</v>
      </c>
      <c r="D59" s="59">
        <v>15.75</v>
      </c>
      <c r="E59" s="59">
        <v>31.5</v>
      </c>
      <c r="F59" s="41"/>
      <c r="G59" s="45">
        <f t="shared" si="8"/>
        <v>0</v>
      </c>
      <c r="H59" s="56">
        <f t="shared" si="9"/>
        <v>0</v>
      </c>
    </row>
    <row r="60" spans="1:8" ht="15" thickBot="1" x14ac:dyDescent="0.35">
      <c r="A60" t="s">
        <v>118</v>
      </c>
      <c r="B60" t="s">
        <v>119</v>
      </c>
      <c r="C60" t="s">
        <v>29</v>
      </c>
      <c r="D60" s="59">
        <v>5.25</v>
      </c>
      <c r="E60" s="59">
        <v>10.5</v>
      </c>
      <c r="F60" s="41"/>
      <c r="G60" s="45">
        <f t="shared" si="8"/>
        <v>0</v>
      </c>
      <c r="H60" s="56">
        <f t="shared" si="9"/>
        <v>0</v>
      </c>
    </row>
    <row r="61" spans="1:8" ht="15" thickBot="1" x14ac:dyDescent="0.35">
      <c r="A61" s="109" t="s">
        <v>120</v>
      </c>
      <c r="B61" s="110"/>
      <c r="C61" s="110"/>
      <c r="D61" s="110"/>
      <c r="E61" s="110"/>
      <c r="F61" s="111"/>
      <c r="G61" s="111"/>
      <c r="H61" s="112"/>
    </row>
    <row r="62" spans="1:8" x14ac:dyDescent="0.3">
      <c r="A62" t="s">
        <v>121</v>
      </c>
      <c r="B62" t="s">
        <v>122</v>
      </c>
      <c r="C62" t="s">
        <v>24</v>
      </c>
      <c r="D62" s="59">
        <v>8.6</v>
      </c>
      <c r="E62" s="59">
        <v>15.9</v>
      </c>
      <c r="F62" s="41"/>
      <c r="G62" s="45">
        <f>IF(F62=7,F62-1,IF(F62=14,F62-2,IF(F62=21,F62-3,F62)))</f>
        <v>0</v>
      </c>
      <c r="H62" s="56">
        <f>D62*G62</f>
        <v>0</v>
      </c>
    </row>
    <row r="63" spans="1:8" x14ac:dyDescent="0.3">
      <c r="A63" t="s">
        <v>123</v>
      </c>
      <c r="B63" t="s">
        <v>124</v>
      </c>
      <c r="C63" t="s">
        <v>24</v>
      </c>
      <c r="D63" s="59">
        <v>9.5</v>
      </c>
      <c r="E63" s="59">
        <v>16.899999999999999</v>
      </c>
      <c r="F63" s="41"/>
      <c r="G63" s="45">
        <f>IF(F63=7,F63-1,IF(F63=14,F63-2,IF(F63=21,F63-3,F63)))</f>
        <v>0</v>
      </c>
      <c r="H63" s="56">
        <f>D63*G63</f>
        <v>0</v>
      </c>
    </row>
    <row r="64" spans="1:8" ht="15" thickBot="1" x14ac:dyDescent="0.35">
      <c r="A64" t="s">
        <v>125</v>
      </c>
      <c r="B64" t="s">
        <v>126</v>
      </c>
      <c r="C64" t="s">
        <v>24</v>
      </c>
      <c r="D64" s="59">
        <v>8.6</v>
      </c>
      <c r="E64" s="59">
        <v>15.9</v>
      </c>
      <c r="F64" s="41"/>
      <c r="G64" s="45">
        <f>IF(F64=7,F64-1,IF(F64=14,F64-2,IF(F64=21,F64-3,F64)))</f>
        <v>0</v>
      </c>
      <c r="H64" s="56">
        <f>D64*G64</f>
        <v>0</v>
      </c>
    </row>
    <row r="65" spans="1:8" ht="15" thickBot="1" x14ac:dyDescent="0.35">
      <c r="A65" s="109" t="s">
        <v>127</v>
      </c>
      <c r="B65" s="110"/>
      <c r="C65" s="110"/>
      <c r="D65" s="110"/>
      <c r="E65" s="110"/>
      <c r="F65" s="111"/>
      <c r="G65" s="111"/>
      <c r="H65" s="112"/>
    </row>
    <row r="66" spans="1:8" x14ac:dyDescent="0.3">
      <c r="A66" t="s">
        <v>67</v>
      </c>
      <c r="B66" t="s">
        <v>68</v>
      </c>
      <c r="C66" t="s">
        <v>41</v>
      </c>
      <c r="D66" s="59">
        <v>16.25</v>
      </c>
      <c r="E66" s="59">
        <v>32.5</v>
      </c>
      <c r="F66" s="41"/>
      <c r="G66" s="45">
        <f>IF(F66=7,F66-1,IF(F66=14,F66-2,IF(F66=21,F66-3,F66)))</f>
        <v>0</v>
      </c>
      <c r="H66" s="56">
        <f>D66*G66</f>
        <v>0</v>
      </c>
    </row>
    <row r="67" spans="1:8" x14ac:dyDescent="0.3">
      <c r="A67" t="s">
        <v>42</v>
      </c>
      <c r="B67" t="s">
        <v>43</v>
      </c>
      <c r="C67" t="s">
        <v>41</v>
      </c>
      <c r="D67" s="59">
        <v>16.25</v>
      </c>
      <c r="E67" s="59">
        <v>32.5</v>
      </c>
      <c r="F67" s="41"/>
      <c r="G67" s="45">
        <f>IF(F67=7,F67-1,IF(F67=14,F67-2,IF(F67=21,F67-3,F67)))</f>
        <v>0</v>
      </c>
      <c r="H67" s="56">
        <f>D67*G67</f>
        <v>0</v>
      </c>
    </row>
    <row r="68" spans="1:8" x14ac:dyDescent="0.3">
      <c r="A68" t="s">
        <v>128</v>
      </c>
      <c r="B68" t="s">
        <v>129</v>
      </c>
      <c r="C68" t="s">
        <v>41</v>
      </c>
      <c r="D68" s="59">
        <v>13.75</v>
      </c>
      <c r="E68" s="59">
        <v>27.5</v>
      </c>
      <c r="F68" s="41"/>
      <c r="G68" s="45">
        <f>IF(F68=7,F68-1,IF(F68=14,F68-2,IF(F68=21,F68-3,F68)))</f>
        <v>0</v>
      </c>
      <c r="H68" s="56">
        <f>D68*G68</f>
        <v>0</v>
      </c>
    </row>
    <row r="69" spans="1:8" x14ac:dyDescent="0.3">
      <c r="A69" t="s">
        <v>54</v>
      </c>
      <c r="B69" t="s">
        <v>55</v>
      </c>
      <c r="C69" t="s">
        <v>41</v>
      </c>
      <c r="D69" s="59">
        <v>17.5</v>
      </c>
      <c r="E69" s="59">
        <v>34.799999999999997</v>
      </c>
      <c r="F69" s="41"/>
      <c r="G69" s="45">
        <f>IF(F69=7,F69-1,IF(F69=14,F69-2,IF(F69=21,F69-3,F69)))</f>
        <v>0</v>
      </c>
      <c r="H69" s="56">
        <f>D69*G69</f>
        <v>0</v>
      </c>
    </row>
    <row r="70" spans="1:8" ht="15" thickBot="1" x14ac:dyDescent="0.35">
      <c r="A70" t="s">
        <v>47</v>
      </c>
      <c r="B70" t="s">
        <v>48</v>
      </c>
      <c r="C70" t="s">
        <v>41</v>
      </c>
      <c r="D70" s="59">
        <v>16.45</v>
      </c>
      <c r="E70" s="59">
        <v>32.9</v>
      </c>
      <c r="F70" s="41"/>
      <c r="G70" s="45">
        <f>IF(F70=7,F70-1,IF(F70=14,F70-2,IF(F70=21,F70-3,F70)))</f>
        <v>0</v>
      </c>
      <c r="H70" s="56">
        <f>D70*G70</f>
        <v>0</v>
      </c>
    </row>
    <row r="71" spans="1:8" ht="15" thickBot="1" x14ac:dyDescent="0.35">
      <c r="A71" s="109" t="s">
        <v>130</v>
      </c>
      <c r="B71" s="110"/>
      <c r="C71" s="110"/>
      <c r="D71" s="110"/>
      <c r="E71" s="110"/>
      <c r="F71" s="111"/>
      <c r="G71" s="111"/>
      <c r="H71" s="112"/>
    </row>
    <row r="72" spans="1:8" x14ac:dyDescent="0.3">
      <c r="A72" t="s">
        <v>235</v>
      </c>
      <c r="B72" t="s">
        <v>236</v>
      </c>
      <c r="C72" t="s">
        <v>29</v>
      </c>
      <c r="D72" s="59">
        <v>11.95</v>
      </c>
      <c r="E72" s="59">
        <v>23.9</v>
      </c>
      <c r="F72" s="41"/>
      <c r="G72" s="45">
        <f>IF(F72=7,F72-1,IF(F72=14,F72-2,IF(F72=21,F72-3,F72)))</f>
        <v>0</v>
      </c>
      <c r="H72" s="56">
        <f>D72*G72</f>
        <v>0</v>
      </c>
    </row>
    <row r="73" spans="1:8" x14ac:dyDescent="0.3">
      <c r="A73" t="s">
        <v>131</v>
      </c>
      <c r="B73" t="s">
        <v>255</v>
      </c>
      <c r="C73" t="s">
        <v>133</v>
      </c>
      <c r="D73" s="59">
        <v>11.45</v>
      </c>
      <c r="E73" s="59">
        <v>22.9</v>
      </c>
      <c r="F73" s="41"/>
      <c r="G73" s="45">
        <f>IF(F73=7,F73-1,IF(F73=14,F73-2,IF(F73=21,F73-3,F73)))</f>
        <v>0</v>
      </c>
      <c r="H73" s="56">
        <f>D73*G73</f>
        <v>0</v>
      </c>
    </row>
    <row r="74" spans="1:8" ht="15" thickBot="1" x14ac:dyDescent="0.35">
      <c r="A74" t="s">
        <v>132</v>
      </c>
      <c r="B74" t="s">
        <v>134</v>
      </c>
      <c r="C74" t="s">
        <v>133</v>
      </c>
      <c r="D74" s="59">
        <v>11.45</v>
      </c>
      <c r="E74" s="59">
        <v>22.9</v>
      </c>
      <c r="F74" s="41"/>
      <c r="G74" s="45">
        <f>IF(F74=7,F74-1,IF(F74=14,F74-2,IF(F74=21,F74-3,F74)))</f>
        <v>0</v>
      </c>
      <c r="H74" s="56">
        <f>D74*G74</f>
        <v>0</v>
      </c>
    </row>
    <row r="75" spans="1:8" ht="15" thickBot="1" x14ac:dyDescent="0.35">
      <c r="A75" s="109" t="s">
        <v>315</v>
      </c>
      <c r="B75" s="110"/>
      <c r="C75" s="110"/>
      <c r="D75" s="110"/>
      <c r="E75" s="110"/>
      <c r="F75" s="111"/>
      <c r="G75" s="111"/>
      <c r="H75" s="112"/>
    </row>
    <row r="76" spans="1:8" x14ac:dyDescent="0.3">
      <c r="A76" t="s">
        <v>269</v>
      </c>
      <c r="B76" t="s">
        <v>270</v>
      </c>
      <c r="C76" s="73" t="s">
        <v>36</v>
      </c>
      <c r="D76" s="58">
        <v>29.95</v>
      </c>
      <c r="E76" s="58">
        <v>59.9</v>
      </c>
      <c r="F76" s="41"/>
      <c r="G76" s="45">
        <f t="shared" ref="G76:G98" si="10">IF(F76=7,F76-1,IF(F76=14,F76-2,IF(F76=21,F76-3,F76)))</f>
        <v>0</v>
      </c>
      <c r="H76" s="56">
        <f t="shared" ref="H76:H98" si="11">D76*G76</f>
        <v>0</v>
      </c>
    </row>
    <row r="77" spans="1:8" s="72" customFormat="1" x14ac:dyDescent="0.3">
      <c r="A77" t="s">
        <v>271</v>
      </c>
      <c r="B77" t="s">
        <v>270</v>
      </c>
      <c r="C77" s="73" t="s">
        <v>268</v>
      </c>
      <c r="D77" s="58">
        <v>36</v>
      </c>
      <c r="E77" s="75"/>
      <c r="F77" s="70"/>
      <c r="G77" s="45">
        <f t="shared" si="10"/>
        <v>0</v>
      </c>
      <c r="H77" s="56">
        <f t="shared" si="11"/>
        <v>0</v>
      </c>
    </row>
    <row r="78" spans="1:8" s="72" customFormat="1" x14ac:dyDescent="0.3">
      <c r="A78" t="s">
        <v>294</v>
      </c>
      <c r="B78" t="s">
        <v>295</v>
      </c>
      <c r="C78" s="73" t="s">
        <v>296</v>
      </c>
      <c r="D78" s="58">
        <v>5.45</v>
      </c>
      <c r="E78" s="58">
        <v>10.9</v>
      </c>
      <c r="F78" s="70"/>
      <c r="G78" s="45">
        <f t="shared" si="10"/>
        <v>0</v>
      </c>
      <c r="H78" s="56">
        <f t="shared" si="11"/>
        <v>0</v>
      </c>
    </row>
    <row r="79" spans="1:8" s="72" customFormat="1" x14ac:dyDescent="0.3">
      <c r="A79" t="s">
        <v>272</v>
      </c>
      <c r="B79" t="s">
        <v>256</v>
      </c>
      <c r="C79" s="73" t="s">
        <v>36</v>
      </c>
      <c r="D79" s="58">
        <v>24.4</v>
      </c>
      <c r="E79" s="58">
        <v>48.8</v>
      </c>
      <c r="F79" s="70"/>
      <c r="G79" s="45">
        <f t="shared" si="10"/>
        <v>0</v>
      </c>
      <c r="H79" s="56">
        <f t="shared" si="11"/>
        <v>0</v>
      </c>
    </row>
    <row r="80" spans="1:8" s="72" customFormat="1" x14ac:dyDescent="0.3">
      <c r="A80" t="s">
        <v>273</v>
      </c>
      <c r="B80" t="s">
        <v>274</v>
      </c>
      <c r="C80" s="73" t="s">
        <v>268</v>
      </c>
      <c r="D80" s="58">
        <v>36</v>
      </c>
      <c r="E80" s="75"/>
      <c r="F80" s="70"/>
      <c r="G80" s="45">
        <f t="shared" si="10"/>
        <v>0</v>
      </c>
      <c r="H80" s="56">
        <f t="shared" si="11"/>
        <v>0</v>
      </c>
    </row>
    <row r="81" spans="1:8" s="72" customFormat="1" x14ac:dyDescent="0.3">
      <c r="A81" t="s">
        <v>297</v>
      </c>
      <c r="B81" t="s">
        <v>298</v>
      </c>
      <c r="C81" s="73" t="s">
        <v>299</v>
      </c>
      <c r="D81" s="58">
        <v>5.45</v>
      </c>
      <c r="E81" s="58">
        <v>10.9</v>
      </c>
      <c r="F81" s="70"/>
      <c r="G81" s="45">
        <f t="shared" si="10"/>
        <v>0</v>
      </c>
      <c r="H81" s="56">
        <f t="shared" si="11"/>
        <v>0</v>
      </c>
    </row>
    <row r="82" spans="1:8" s="72" customFormat="1" x14ac:dyDescent="0.3">
      <c r="A82" t="s">
        <v>275</v>
      </c>
      <c r="B82" t="s">
        <v>276</v>
      </c>
      <c r="C82" s="73" t="s">
        <v>36</v>
      </c>
      <c r="D82" s="58">
        <v>29.95</v>
      </c>
      <c r="E82" s="58">
        <v>59.9</v>
      </c>
      <c r="F82" s="70"/>
      <c r="G82" s="45">
        <f t="shared" si="10"/>
        <v>0</v>
      </c>
      <c r="H82" s="56">
        <f t="shared" si="11"/>
        <v>0</v>
      </c>
    </row>
    <row r="83" spans="1:8" s="72" customFormat="1" x14ac:dyDescent="0.3">
      <c r="A83" t="s">
        <v>277</v>
      </c>
      <c r="B83" t="s">
        <v>276</v>
      </c>
      <c r="C83" s="73" t="s">
        <v>268</v>
      </c>
      <c r="D83" s="58">
        <v>36</v>
      </c>
      <c r="E83" s="75"/>
      <c r="F83" s="70"/>
      <c r="G83" s="45">
        <f t="shared" si="10"/>
        <v>0</v>
      </c>
      <c r="H83" s="56">
        <f t="shared" si="11"/>
        <v>0</v>
      </c>
    </row>
    <row r="84" spans="1:8" s="72" customFormat="1" x14ac:dyDescent="0.3">
      <c r="A84" t="s">
        <v>300</v>
      </c>
      <c r="B84" t="s">
        <v>301</v>
      </c>
      <c r="C84" s="73" t="s">
        <v>296</v>
      </c>
      <c r="D84" s="58">
        <v>5.45</v>
      </c>
      <c r="E84" s="58">
        <v>10.9</v>
      </c>
      <c r="F84" s="70"/>
      <c r="G84" s="45">
        <f t="shared" si="10"/>
        <v>0</v>
      </c>
      <c r="H84" s="56">
        <f t="shared" si="11"/>
        <v>0</v>
      </c>
    </row>
    <row r="85" spans="1:8" s="72" customFormat="1" x14ac:dyDescent="0.3">
      <c r="A85" t="s">
        <v>278</v>
      </c>
      <c r="B85" t="s">
        <v>302</v>
      </c>
      <c r="C85" s="73" t="s">
        <v>36</v>
      </c>
      <c r="D85" s="58">
        <v>29.95</v>
      </c>
      <c r="E85" s="58">
        <v>59.9</v>
      </c>
      <c r="F85" s="70"/>
      <c r="G85" s="45">
        <f t="shared" si="10"/>
        <v>0</v>
      </c>
      <c r="H85" s="56">
        <f t="shared" si="11"/>
        <v>0</v>
      </c>
    </row>
    <row r="86" spans="1:8" s="72" customFormat="1" x14ac:dyDescent="0.3">
      <c r="A86" t="s">
        <v>280</v>
      </c>
      <c r="B86" t="s">
        <v>302</v>
      </c>
      <c r="C86" s="73" t="s">
        <v>268</v>
      </c>
      <c r="D86" s="58">
        <v>36</v>
      </c>
      <c r="E86" s="75"/>
      <c r="F86" s="70"/>
      <c r="G86" s="45">
        <f t="shared" si="10"/>
        <v>0</v>
      </c>
      <c r="H86" s="56">
        <f t="shared" si="11"/>
        <v>0</v>
      </c>
    </row>
    <row r="87" spans="1:8" s="72" customFormat="1" x14ac:dyDescent="0.3">
      <c r="A87" t="s">
        <v>303</v>
      </c>
      <c r="B87" t="s">
        <v>304</v>
      </c>
      <c r="C87" s="73" t="s">
        <v>296</v>
      </c>
      <c r="D87" s="58">
        <v>5.45</v>
      </c>
      <c r="E87" s="58">
        <v>10.9</v>
      </c>
      <c r="F87" s="70"/>
      <c r="G87" s="45">
        <f t="shared" si="10"/>
        <v>0</v>
      </c>
      <c r="H87" s="56">
        <f t="shared" si="11"/>
        <v>0</v>
      </c>
    </row>
    <row r="88" spans="1:8" s="72" customFormat="1" x14ac:dyDescent="0.3">
      <c r="A88" t="s">
        <v>281</v>
      </c>
      <c r="B88" t="s">
        <v>305</v>
      </c>
      <c r="C88" s="73" t="s">
        <v>36</v>
      </c>
      <c r="D88" s="58">
        <v>29.95</v>
      </c>
      <c r="E88" s="58">
        <v>59.9</v>
      </c>
      <c r="F88" s="70"/>
      <c r="G88" s="45">
        <f t="shared" si="10"/>
        <v>0</v>
      </c>
      <c r="H88" s="56">
        <f t="shared" si="11"/>
        <v>0</v>
      </c>
    </row>
    <row r="89" spans="1:8" s="72" customFormat="1" x14ac:dyDescent="0.3">
      <c r="A89" t="s">
        <v>283</v>
      </c>
      <c r="B89" t="s">
        <v>282</v>
      </c>
      <c r="C89" s="73" t="s">
        <v>268</v>
      </c>
      <c r="D89" s="58">
        <v>36</v>
      </c>
      <c r="E89" s="75"/>
      <c r="F89" s="70"/>
      <c r="G89" s="45">
        <f t="shared" si="10"/>
        <v>0</v>
      </c>
      <c r="H89" s="56">
        <f t="shared" si="11"/>
        <v>0</v>
      </c>
    </row>
    <row r="90" spans="1:8" s="72" customFormat="1" x14ac:dyDescent="0.3">
      <c r="A90" t="s">
        <v>306</v>
      </c>
      <c r="B90" t="s">
        <v>307</v>
      </c>
      <c r="C90" s="73" t="s">
        <v>296</v>
      </c>
      <c r="D90" s="58">
        <v>5.45</v>
      </c>
      <c r="E90" s="58">
        <v>10.9</v>
      </c>
      <c r="F90" s="70"/>
      <c r="G90" s="45">
        <f t="shared" si="10"/>
        <v>0</v>
      </c>
      <c r="H90" s="56">
        <f t="shared" si="11"/>
        <v>0</v>
      </c>
    </row>
    <row r="91" spans="1:8" s="72" customFormat="1" x14ac:dyDescent="0.3">
      <c r="A91" t="s">
        <v>284</v>
      </c>
      <c r="B91" t="s">
        <v>285</v>
      </c>
      <c r="C91" s="73" t="s">
        <v>36</v>
      </c>
      <c r="D91" s="58">
        <v>21</v>
      </c>
      <c r="E91" s="58">
        <v>37.200000000000003</v>
      </c>
      <c r="F91" s="70"/>
      <c r="G91" s="45">
        <f t="shared" si="10"/>
        <v>0</v>
      </c>
      <c r="H91" s="56">
        <f t="shared" si="11"/>
        <v>0</v>
      </c>
    </row>
    <row r="92" spans="1:8" s="52" customFormat="1" x14ac:dyDescent="0.3">
      <c r="A92" t="s">
        <v>286</v>
      </c>
      <c r="B92" t="s">
        <v>308</v>
      </c>
      <c r="C92" s="73" t="s">
        <v>268</v>
      </c>
      <c r="D92" s="58">
        <v>36</v>
      </c>
      <c r="E92" s="75"/>
      <c r="F92" s="53"/>
      <c r="G92" s="45">
        <f t="shared" si="10"/>
        <v>0</v>
      </c>
      <c r="H92" s="56">
        <f t="shared" si="11"/>
        <v>0</v>
      </c>
    </row>
    <row r="93" spans="1:8" s="52" customFormat="1" x14ac:dyDescent="0.3">
      <c r="A93" t="s">
        <v>309</v>
      </c>
      <c r="B93" t="s">
        <v>310</v>
      </c>
      <c r="C93" s="73" t="s">
        <v>296</v>
      </c>
      <c r="D93" s="58">
        <v>5.45</v>
      </c>
      <c r="E93" s="58">
        <v>10.9</v>
      </c>
      <c r="F93" s="53"/>
      <c r="G93" s="45">
        <f t="shared" si="10"/>
        <v>0</v>
      </c>
      <c r="H93" s="56">
        <f t="shared" si="11"/>
        <v>0</v>
      </c>
    </row>
    <row r="94" spans="1:8" s="52" customFormat="1" x14ac:dyDescent="0.3">
      <c r="A94" t="s">
        <v>288</v>
      </c>
      <c r="B94" t="s">
        <v>289</v>
      </c>
      <c r="C94" s="73" t="s">
        <v>36</v>
      </c>
      <c r="D94" s="58">
        <v>15</v>
      </c>
      <c r="E94" s="58">
        <v>30</v>
      </c>
      <c r="F94" s="53"/>
      <c r="G94" s="45">
        <f t="shared" si="10"/>
        <v>0</v>
      </c>
      <c r="H94" s="56">
        <f t="shared" si="11"/>
        <v>0</v>
      </c>
    </row>
    <row r="95" spans="1:8" s="52" customFormat="1" x14ac:dyDescent="0.3">
      <c r="A95" t="s">
        <v>290</v>
      </c>
      <c r="B95" t="s">
        <v>291</v>
      </c>
      <c r="C95" s="73" t="s">
        <v>268</v>
      </c>
      <c r="D95" s="58">
        <v>36</v>
      </c>
      <c r="E95" s="75"/>
      <c r="F95" s="53"/>
      <c r="G95" s="45">
        <f t="shared" si="10"/>
        <v>0</v>
      </c>
      <c r="H95" s="56">
        <f t="shared" si="11"/>
        <v>0</v>
      </c>
    </row>
    <row r="96" spans="1:8" s="52" customFormat="1" x14ac:dyDescent="0.3">
      <c r="A96" t="s">
        <v>311</v>
      </c>
      <c r="B96" t="s">
        <v>312</v>
      </c>
      <c r="C96" s="73" t="s">
        <v>296</v>
      </c>
      <c r="D96" s="58">
        <v>5.45</v>
      </c>
      <c r="E96" s="58">
        <v>10.9</v>
      </c>
      <c r="F96" s="53"/>
      <c r="G96" s="45">
        <f t="shared" si="10"/>
        <v>0</v>
      </c>
      <c r="H96" s="56">
        <f t="shared" si="11"/>
        <v>0</v>
      </c>
    </row>
    <row r="97" spans="1:8" s="52" customFormat="1" x14ac:dyDescent="0.3">
      <c r="A97" t="s">
        <v>292</v>
      </c>
      <c r="B97" t="s">
        <v>217</v>
      </c>
      <c r="C97" s="73" t="s">
        <v>36</v>
      </c>
      <c r="D97" s="58">
        <v>31</v>
      </c>
      <c r="E97" s="58">
        <v>49.8</v>
      </c>
      <c r="F97" s="53"/>
      <c r="G97" s="45">
        <f t="shared" si="10"/>
        <v>0</v>
      </c>
      <c r="H97" s="56">
        <f t="shared" si="11"/>
        <v>0</v>
      </c>
    </row>
    <row r="98" spans="1:8" s="52" customFormat="1" ht="15" thickBot="1" x14ac:dyDescent="0.35">
      <c r="A98" s="76" t="s">
        <v>293</v>
      </c>
      <c r="B98" s="76" t="s">
        <v>218</v>
      </c>
      <c r="C98" s="77" t="s">
        <v>36</v>
      </c>
      <c r="D98" s="78">
        <v>21</v>
      </c>
      <c r="E98" s="78">
        <v>39.9</v>
      </c>
      <c r="F98" s="53"/>
      <c r="G98" s="45">
        <f t="shared" si="10"/>
        <v>0</v>
      </c>
      <c r="H98" s="56">
        <f t="shared" si="11"/>
        <v>0</v>
      </c>
    </row>
    <row r="99" spans="1:8" x14ac:dyDescent="0.3">
      <c r="A99" s="127"/>
      <c r="B99" s="128"/>
      <c r="C99" s="128"/>
      <c r="D99" s="128"/>
      <c r="E99" s="128"/>
      <c r="F99" s="129"/>
      <c r="G99" s="129"/>
      <c r="H99" s="130"/>
    </row>
    <row r="100" spans="1:8" x14ac:dyDescent="0.3">
      <c r="A100" s="43"/>
      <c r="B100" s="43"/>
      <c r="C100" s="43"/>
      <c r="D100" s="60"/>
      <c r="E100" s="60"/>
      <c r="F100" s="43"/>
      <c r="G100" s="43"/>
      <c r="H100" s="44"/>
    </row>
    <row r="101" spans="1:8" x14ac:dyDescent="0.3">
      <c r="A101" s="43"/>
      <c r="B101" s="43"/>
      <c r="C101" s="43"/>
      <c r="D101" s="60"/>
      <c r="E101" s="60"/>
      <c r="F101" s="43"/>
      <c r="G101" s="43"/>
      <c r="H101" s="44"/>
    </row>
    <row r="102" spans="1:8" x14ac:dyDescent="0.3">
      <c r="A102" s="43"/>
      <c r="B102" s="43"/>
      <c r="C102" s="43"/>
      <c r="D102" s="60"/>
      <c r="E102" s="60"/>
      <c r="F102" s="43"/>
      <c r="G102" s="43"/>
      <c r="H102" s="44"/>
    </row>
    <row r="103" spans="1:8" x14ac:dyDescent="0.3">
      <c r="A103" s="131"/>
      <c r="B103" s="131"/>
      <c r="C103" s="131"/>
      <c r="D103" s="131"/>
      <c r="E103" s="131"/>
      <c r="F103" s="131"/>
      <c r="G103" s="131"/>
      <c r="H103" s="131"/>
    </row>
    <row r="104" spans="1:8" x14ac:dyDescent="0.3">
      <c r="A104" s="43"/>
      <c r="B104" s="43"/>
      <c r="C104" s="43"/>
      <c r="D104" s="60"/>
      <c r="E104" s="60"/>
      <c r="F104" s="43"/>
      <c r="G104" s="43"/>
      <c r="H104" s="44"/>
    </row>
  </sheetData>
  <sheetProtection algorithmName="SHA-512" hashValue="XpibqDVyK8uLkeOYAa4nSmp4p7FKM3glL9NCP73rcUbqRBYpNkiuoXjWdOZLvzPMDSKZTainLA/AGwLFjxmVoQ==" saltValue="ws7uOrmOOyAdBHKIlpCT3Q==" spinCount="100000" sheet="1" selectLockedCells="1"/>
  <sortState ref="A70:H72">
    <sortCondition ref="A70"/>
  </sortState>
  <mergeCells count="31">
    <mergeCell ref="A99:H99"/>
    <mergeCell ref="A103:H103"/>
    <mergeCell ref="A37:H37"/>
    <mergeCell ref="A61:H61"/>
    <mergeCell ref="A65:H65"/>
    <mergeCell ref="A71:H71"/>
    <mergeCell ref="A75:H75"/>
    <mergeCell ref="A52:A53"/>
    <mergeCell ref="B52:B53"/>
    <mergeCell ref="C52:C53"/>
    <mergeCell ref="D52:D53"/>
    <mergeCell ref="E52:E53"/>
    <mergeCell ref="H52:H53"/>
    <mergeCell ref="C51:E51"/>
    <mergeCell ref="F51:G51"/>
    <mergeCell ref="F52:G52"/>
    <mergeCell ref="A47:H47"/>
    <mergeCell ref="C2:E2"/>
    <mergeCell ref="A29:H29"/>
    <mergeCell ref="A5:H5"/>
    <mergeCell ref="F3:G3"/>
    <mergeCell ref="A22:H22"/>
    <mergeCell ref="A18:H18"/>
    <mergeCell ref="A15:H15"/>
    <mergeCell ref="F2:G2"/>
    <mergeCell ref="H3:H4"/>
    <mergeCell ref="E3:E4"/>
    <mergeCell ref="A3:A4"/>
    <mergeCell ref="B3:B4"/>
    <mergeCell ref="C3:C4"/>
    <mergeCell ref="D3:D4"/>
  </mergeCells>
  <pageMargins left="0.7" right="0.7" top="0.78740157499999996" bottom="0.78740157499999996" header="0.3" footer="0.3"/>
  <pageSetup paperSize="9" scale="86" orientation="portrait" r:id="rId1"/>
  <headerFooter>
    <oddHeader>&amp;L&amp;"-,Fett"&amp;28&amp;KC20A3F             Verkaufsware&amp;R&amp;"-,Fett"&amp;KC20A3FFercher Ganzheitskosmetik GmbH&amp;"-,Standard"&amp;K01+000
&amp;10Pfarrplatz 21, A-9020 Klagenfurt</oddHead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3"/>
  <sheetViews>
    <sheetView showRuler="0" topLeftCell="A43" zoomScaleNormal="100" workbookViewId="0">
      <selection activeCell="E23" sqref="E23"/>
    </sheetView>
  </sheetViews>
  <sheetFormatPr baseColWidth="10" defaultRowHeight="14.4" x14ac:dyDescent="0.3"/>
  <cols>
    <col min="1" max="1" width="12.77734375" style="7" customWidth="1"/>
    <col min="2" max="2" width="38.5546875" style="7" customWidth="1"/>
    <col min="3" max="3" width="6.33203125" style="7" customWidth="1"/>
    <col min="4" max="4" width="9.6640625" style="61" customWidth="1"/>
    <col min="5" max="5" width="8.109375" style="7" customWidth="1"/>
    <col min="6" max="6" width="7.21875" style="7" customWidth="1"/>
    <col min="7" max="7" width="11.109375" style="68" customWidth="1"/>
    <col min="8" max="16384" width="11.5546875" style="7"/>
  </cols>
  <sheetData>
    <row r="1" spans="1:7" x14ac:dyDescent="0.3">
      <c r="A1" s="32" t="s">
        <v>12</v>
      </c>
      <c r="B1" s="33" t="str">
        <f>IF(Übersicht!$B$22=""," ", Übersicht!$B$22)</f>
        <v xml:space="preserve"> </v>
      </c>
      <c r="C1" s="46"/>
      <c r="D1" s="62"/>
      <c r="E1" s="34"/>
      <c r="F1" s="34"/>
      <c r="G1" s="64"/>
    </row>
    <row r="2" spans="1:7" ht="15" thickBot="1" x14ac:dyDescent="0.35">
      <c r="A2" s="36" t="s">
        <v>13</v>
      </c>
      <c r="B2" s="37" t="str">
        <f>IF(Übersicht!$B$18="", " ",Übersicht!$B$18)</f>
        <v xml:space="preserve"> </v>
      </c>
      <c r="C2" s="136" t="s">
        <v>244</v>
      </c>
      <c r="D2" s="136"/>
      <c r="E2" s="120">
        <f>SUM($G:$G)</f>
        <v>0</v>
      </c>
      <c r="F2" s="120"/>
      <c r="G2" s="65"/>
    </row>
    <row r="3" spans="1:7" ht="15" thickBot="1" x14ac:dyDescent="0.35">
      <c r="A3" s="125" t="s">
        <v>14</v>
      </c>
      <c r="B3" s="121" t="s">
        <v>15</v>
      </c>
      <c r="C3" s="121" t="s">
        <v>16</v>
      </c>
      <c r="D3" s="123" t="s">
        <v>261</v>
      </c>
      <c r="E3" s="118" t="s">
        <v>19</v>
      </c>
      <c r="F3" s="119"/>
      <c r="G3" s="139" t="s">
        <v>20</v>
      </c>
    </row>
    <row r="4" spans="1:7" ht="15" thickBot="1" x14ac:dyDescent="0.35">
      <c r="A4" s="126"/>
      <c r="B4" s="122"/>
      <c r="C4" s="122"/>
      <c r="D4" s="124"/>
      <c r="E4" s="39" t="s">
        <v>253</v>
      </c>
      <c r="F4" s="40" t="s">
        <v>254</v>
      </c>
      <c r="G4" s="140"/>
    </row>
    <row r="5" spans="1:7" ht="15" thickBot="1" x14ac:dyDescent="0.35">
      <c r="A5" s="132" t="s">
        <v>21</v>
      </c>
      <c r="B5" s="133"/>
      <c r="C5" s="133"/>
      <c r="D5" s="133"/>
      <c r="E5" s="134"/>
      <c r="F5" s="134"/>
      <c r="G5" s="135"/>
    </row>
    <row r="6" spans="1:7" x14ac:dyDescent="0.3">
      <c r="A6" t="s">
        <v>135</v>
      </c>
      <c r="B6" t="s">
        <v>136</v>
      </c>
      <c r="C6" t="s">
        <v>137</v>
      </c>
      <c r="D6" s="59">
        <v>22.4</v>
      </c>
      <c r="E6" s="41"/>
      <c r="F6" s="45">
        <f t="shared" ref="F6:F14" si="0">IF(E6=7,E6-1,IF(E6=14,E6-2,IF(E6=21,E6-3,E6)))</f>
        <v>0</v>
      </c>
      <c r="G6" s="56">
        <f t="shared" ref="G6:G45" si="1">IFERROR(D6*F6,"€   -")</f>
        <v>0</v>
      </c>
    </row>
    <row r="7" spans="1:7" x14ac:dyDescent="0.3">
      <c r="A7" t="s">
        <v>138</v>
      </c>
      <c r="B7" t="s">
        <v>26</v>
      </c>
      <c r="C7" t="s">
        <v>137</v>
      </c>
      <c r="D7" s="59">
        <v>21.3</v>
      </c>
      <c r="E7" s="41"/>
      <c r="F7" s="45">
        <f t="shared" si="0"/>
        <v>0</v>
      </c>
      <c r="G7" s="69">
        <f t="shared" si="1"/>
        <v>0</v>
      </c>
    </row>
    <row r="8" spans="1:7" x14ac:dyDescent="0.3">
      <c r="A8" t="s">
        <v>139</v>
      </c>
      <c r="B8" t="s">
        <v>28</v>
      </c>
      <c r="C8" t="s">
        <v>24</v>
      </c>
      <c r="D8" s="59">
        <v>27</v>
      </c>
      <c r="E8" s="41"/>
      <c r="F8" s="45">
        <f t="shared" si="0"/>
        <v>0</v>
      </c>
      <c r="G8" s="69">
        <f t="shared" si="1"/>
        <v>0</v>
      </c>
    </row>
    <row r="9" spans="1:7" x14ac:dyDescent="0.3">
      <c r="A9" t="s">
        <v>140</v>
      </c>
      <c r="B9" t="s">
        <v>31</v>
      </c>
      <c r="C9" t="s">
        <v>24</v>
      </c>
      <c r="D9" s="59">
        <v>32</v>
      </c>
      <c r="E9" s="41"/>
      <c r="F9" s="45">
        <f t="shared" si="0"/>
        <v>0</v>
      </c>
      <c r="G9" s="69">
        <f t="shared" si="1"/>
        <v>0</v>
      </c>
    </row>
    <row r="10" spans="1:7" x14ac:dyDescent="0.3">
      <c r="A10" t="s">
        <v>141</v>
      </c>
      <c r="B10" t="s">
        <v>33</v>
      </c>
      <c r="C10" t="s">
        <v>137</v>
      </c>
      <c r="D10" s="59">
        <v>25.6</v>
      </c>
      <c r="E10" s="41"/>
      <c r="F10" s="45">
        <f t="shared" si="0"/>
        <v>0</v>
      </c>
      <c r="G10" s="69">
        <f t="shared" si="1"/>
        <v>0</v>
      </c>
    </row>
    <row r="11" spans="1:7" x14ac:dyDescent="0.3">
      <c r="A11" t="s">
        <v>142</v>
      </c>
      <c r="B11" t="s">
        <v>35</v>
      </c>
      <c r="C11" t="s">
        <v>24</v>
      </c>
      <c r="D11" s="59">
        <v>25.6</v>
      </c>
      <c r="E11" s="41"/>
      <c r="F11" s="45">
        <f t="shared" si="0"/>
        <v>0</v>
      </c>
      <c r="G11" s="69">
        <f t="shared" si="1"/>
        <v>0</v>
      </c>
    </row>
    <row r="12" spans="1:7" x14ac:dyDescent="0.3">
      <c r="A12" t="s">
        <v>143</v>
      </c>
      <c r="B12" t="s">
        <v>144</v>
      </c>
      <c r="C12" t="s">
        <v>24</v>
      </c>
      <c r="D12" s="59">
        <v>95.3</v>
      </c>
      <c r="E12" s="41"/>
      <c r="F12" s="45">
        <f t="shared" si="0"/>
        <v>0</v>
      </c>
      <c r="G12" s="69">
        <f t="shared" si="1"/>
        <v>0</v>
      </c>
    </row>
    <row r="13" spans="1:7" x14ac:dyDescent="0.3">
      <c r="A13" t="s">
        <v>145</v>
      </c>
      <c r="B13" t="s">
        <v>40</v>
      </c>
      <c r="C13" t="s">
        <v>24</v>
      </c>
      <c r="D13" s="59">
        <v>27.2</v>
      </c>
      <c r="E13" s="41"/>
      <c r="F13" s="45">
        <f t="shared" si="0"/>
        <v>0</v>
      </c>
      <c r="G13" s="69">
        <f t="shared" si="1"/>
        <v>0</v>
      </c>
    </row>
    <row r="14" spans="1:7" ht="15" thickBot="1" x14ac:dyDescent="0.35">
      <c r="A14" t="s">
        <v>146</v>
      </c>
      <c r="B14" t="s">
        <v>43</v>
      </c>
      <c r="C14" t="s">
        <v>24</v>
      </c>
      <c r="D14" s="59">
        <v>29.4</v>
      </c>
      <c r="E14" s="41"/>
      <c r="F14" s="45">
        <f t="shared" si="0"/>
        <v>0</v>
      </c>
      <c r="G14" s="69">
        <f t="shared" si="1"/>
        <v>0</v>
      </c>
    </row>
    <row r="15" spans="1:7" ht="15" thickBot="1" x14ac:dyDescent="0.35">
      <c r="A15" s="109" t="s">
        <v>147</v>
      </c>
      <c r="B15" s="110"/>
      <c r="C15" s="110"/>
      <c r="D15" s="110"/>
      <c r="E15" s="111"/>
      <c r="F15" s="111"/>
      <c r="G15" s="112"/>
    </row>
    <row r="16" spans="1:7" x14ac:dyDescent="0.3">
      <c r="A16" t="s">
        <v>148</v>
      </c>
      <c r="B16" t="s">
        <v>149</v>
      </c>
      <c r="C16" t="s">
        <v>24</v>
      </c>
      <c r="D16" s="59">
        <v>32</v>
      </c>
      <c r="E16" s="41"/>
      <c r="F16" s="45">
        <f>IF(E16=7,E16-1,IF(E16=14,E16-2,IF(E16=21,E16-3,E16)))</f>
        <v>0</v>
      </c>
      <c r="G16" s="69">
        <f t="shared" si="1"/>
        <v>0</v>
      </c>
    </row>
    <row r="17" spans="1:7" ht="15" thickBot="1" x14ac:dyDescent="0.35">
      <c r="A17" t="s">
        <v>150</v>
      </c>
      <c r="B17" t="s">
        <v>48</v>
      </c>
      <c r="C17" t="s">
        <v>24</v>
      </c>
      <c r="D17" s="59">
        <v>24.5</v>
      </c>
      <c r="E17" s="41"/>
      <c r="F17" s="45">
        <f>IF(E17=7,E17-1,IF(E17=14,E17-2,IF(E17=21,E17-3,E17)))</f>
        <v>0</v>
      </c>
      <c r="G17" s="69">
        <f t="shared" si="1"/>
        <v>0</v>
      </c>
    </row>
    <row r="18" spans="1:7" ht="15" thickBot="1" x14ac:dyDescent="0.35">
      <c r="A18" s="109" t="s">
        <v>49</v>
      </c>
      <c r="B18" s="110"/>
      <c r="C18" s="110"/>
      <c r="D18" s="110"/>
      <c r="E18" s="111"/>
      <c r="F18" s="111"/>
      <c r="G18" s="112"/>
    </row>
    <row r="19" spans="1:7" x14ac:dyDescent="0.3">
      <c r="A19" t="s">
        <v>151</v>
      </c>
      <c r="B19" t="s">
        <v>152</v>
      </c>
      <c r="C19" t="s">
        <v>41</v>
      </c>
      <c r="D19" s="59">
        <v>49</v>
      </c>
      <c r="E19" s="41"/>
      <c r="F19" s="45">
        <f>IF(E19=7,E19-1,IF(E19=14,E19-2,IF(E19=21,E19-3,E19)))</f>
        <v>0</v>
      </c>
      <c r="G19" s="69">
        <f t="shared" si="1"/>
        <v>0</v>
      </c>
    </row>
    <row r="20" spans="1:7" x14ac:dyDescent="0.3">
      <c r="A20" t="s">
        <v>153</v>
      </c>
      <c r="B20" t="s">
        <v>154</v>
      </c>
      <c r="C20" t="s">
        <v>41</v>
      </c>
      <c r="D20" s="59">
        <v>59</v>
      </c>
      <c r="E20" s="41"/>
      <c r="F20" s="45">
        <f>IF(E20=7,E20-1,IF(E20=14,E20-2,IF(E20=21,E20-3,E20)))</f>
        <v>0</v>
      </c>
      <c r="G20" s="69">
        <f t="shared" si="1"/>
        <v>0</v>
      </c>
    </row>
    <row r="21" spans="1:7" ht="15" thickBot="1" x14ac:dyDescent="0.35">
      <c r="A21" t="s">
        <v>155</v>
      </c>
      <c r="B21" t="s">
        <v>156</v>
      </c>
      <c r="C21" t="s">
        <v>24</v>
      </c>
      <c r="D21" s="59">
        <v>29</v>
      </c>
      <c r="E21" s="41"/>
      <c r="F21" s="45">
        <f>IF(E21=7,E21-1,IF(E21=14,E21-2,IF(E21=21,E21-3,E21)))</f>
        <v>0</v>
      </c>
      <c r="G21" s="69">
        <f t="shared" si="1"/>
        <v>0</v>
      </c>
    </row>
    <row r="22" spans="1:7" ht="15" thickBot="1" x14ac:dyDescent="0.35">
      <c r="A22" s="109" t="s">
        <v>69</v>
      </c>
      <c r="B22" s="110"/>
      <c r="C22" s="110"/>
      <c r="D22" s="110"/>
      <c r="E22" s="111"/>
      <c r="F22" s="111"/>
      <c r="G22" s="112"/>
    </row>
    <row r="23" spans="1:7" x14ac:dyDescent="0.3">
      <c r="A23" t="s">
        <v>157</v>
      </c>
      <c r="B23" t="s">
        <v>71</v>
      </c>
      <c r="C23" t="s">
        <v>24</v>
      </c>
      <c r="D23" s="59">
        <v>24</v>
      </c>
      <c r="E23" s="41"/>
      <c r="F23" s="45">
        <f t="shared" ref="F23:F29" si="2">IF(E23=7,E23-1,IF(E23=14,E23-2,IF(E23=21,E23-3,E23)))</f>
        <v>0</v>
      </c>
      <c r="G23" s="69">
        <f t="shared" si="1"/>
        <v>0</v>
      </c>
    </row>
    <row r="24" spans="1:7" x14ac:dyDescent="0.3">
      <c r="A24" t="s">
        <v>158</v>
      </c>
      <c r="B24" t="s">
        <v>159</v>
      </c>
      <c r="C24" t="s">
        <v>24</v>
      </c>
      <c r="D24" s="59">
        <v>125</v>
      </c>
      <c r="E24" s="41"/>
      <c r="F24" s="45">
        <f t="shared" si="2"/>
        <v>0</v>
      </c>
      <c r="G24" s="69">
        <f t="shared" si="1"/>
        <v>0</v>
      </c>
    </row>
    <row r="25" spans="1:7" x14ac:dyDescent="0.3">
      <c r="A25" t="s">
        <v>160</v>
      </c>
      <c r="B25" t="s">
        <v>161</v>
      </c>
      <c r="C25" t="s">
        <v>24</v>
      </c>
      <c r="D25" s="59">
        <v>24</v>
      </c>
      <c r="E25" s="41"/>
      <c r="F25" s="45">
        <f t="shared" si="2"/>
        <v>0</v>
      </c>
      <c r="G25" s="69">
        <f t="shared" si="1"/>
        <v>0</v>
      </c>
    </row>
    <row r="26" spans="1:7" x14ac:dyDescent="0.3">
      <c r="A26" t="s">
        <v>162</v>
      </c>
      <c r="B26" t="s">
        <v>163</v>
      </c>
      <c r="C26" t="s">
        <v>24</v>
      </c>
      <c r="D26" s="59">
        <v>32</v>
      </c>
      <c r="E26" s="41"/>
      <c r="F26" s="45">
        <f t="shared" si="2"/>
        <v>0</v>
      </c>
      <c r="G26" s="69">
        <f t="shared" si="1"/>
        <v>0</v>
      </c>
    </row>
    <row r="27" spans="1:7" x14ac:dyDescent="0.3">
      <c r="A27" t="s">
        <v>164</v>
      </c>
      <c r="B27" t="s">
        <v>165</v>
      </c>
      <c r="C27" t="s">
        <v>24</v>
      </c>
      <c r="D27" s="59">
        <v>32</v>
      </c>
      <c r="E27" s="41"/>
      <c r="F27" s="45">
        <f t="shared" si="2"/>
        <v>0</v>
      </c>
      <c r="G27" s="69">
        <f t="shared" si="1"/>
        <v>0</v>
      </c>
    </row>
    <row r="28" spans="1:7" x14ac:dyDescent="0.3">
      <c r="A28" t="s">
        <v>166</v>
      </c>
      <c r="B28" t="s">
        <v>80</v>
      </c>
      <c r="C28" t="s">
        <v>137</v>
      </c>
      <c r="D28" s="59">
        <v>21.3</v>
      </c>
      <c r="E28" s="41"/>
      <c r="F28" s="45">
        <f t="shared" si="2"/>
        <v>0</v>
      </c>
      <c r="G28" s="69">
        <f t="shared" si="1"/>
        <v>0</v>
      </c>
    </row>
    <row r="29" spans="1:7" ht="15" thickBot="1" x14ac:dyDescent="0.35">
      <c r="A29" t="s">
        <v>167</v>
      </c>
      <c r="B29" t="s">
        <v>168</v>
      </c>
      <c r="C29" t="s">
        <v>137</v>
      </c>
      <c r="D29" s="59">
        <v>23.5</v>
      </c>
      <c r="E29" s="41"/>
      <c r="F29" s="45">
        <f t="shared" si="2"/>
        <v>0</v>
      </c>
      <c r="G29" s="69">
        <f t="shared" si="1"/>
        <v>0</v>
      </c>
    </row>
    <row r="30" spans="1:7" ht="15" thickBot="1" x14ac:dyDescent="0.35">
      <c r="A30" s="109" t="s">
        <v>56</v>
      </c>
      <c r="B30" s="110"/>
      <c r="C30" s="110"/>
      <c r="D30" s="110"/>
      <c r="E30" s="111"/>
      <c r="F30" s="111"/>
      <c r="G30" s="112"/>
    </row>
    <row r="31" spans="1:7" x14ac:dyDescent="0.3">
      <c r="A31" t="s">
        <v>169</v>
      </c>
      <c r="B31" t="s">
        <v>229</v>
      </c>
      <c r="C31" t="s">
        <v>24</v>
      </c>
      <c r="D31" s="59">
        <v>32.9</v>
      </c>
      <c r="E31" s="41"/>
      <c r="F31" s="45">
        <f t="shared" ref="F31:F36" si="3">IF(E31=7,E31-1,IF(E31=14,E31-2,IF(E31=21,E31-3,E31)))</f>
        <v>0</v>
      </c>
      <c r="G31" s="69">
        <f t="shared" si="1"/>
        <v>0</v>
      </c>
    </row>
    <row r="32" spans="1:7" x14ac:dyDescent="0.3">
      <c r="A32" t="s">
        <v>170</v>
      </c>
      <c r="B32" t="s">
        <v>60</v>
      </c>
      <c r="C32" t="s">
        <v>137</v>
      </c>
      <c r="D32" s="59">
        <v>19.2</v>
      </c>
      <c r="E32" s="41"/>
      <c r="F32" s="45">
        <f t="shared" si="3"/>
        <v>0</v>
      </c>
      <c r="G32" s="69">
        <f t="shared" si="1"/>
        <v>0</v>
      </c>
    </row>
    <row r="33" spans="1:7" x14ac:dyDescent="0.3">
      <c r="A33" t="s">
        <v>171</v>
      </c>
      <c r="B33" t="s">
        <v>62</v>
      </c>
      <c r="C33" t="s">
        <v>137</v>
      </c>
      <c r="D33" s="59">
        <v>19.2</v>
      </c>
      <c r="E33" s="41"/>
      <c r="F33" s="45">
        <f t="shared" si="3"/>
        <v>0</v>
      </c>
      <c r="G33" s="69">
        <f t="shared" si="1"/>
        <v>0</v>
      </c>
    </row>
    <row r="34" spans="1:7" x14ac:dyDescent="0.3">
      <c r="A34" t="s">
        <v>172</v>
      </c>
      <c r="B34" t="s">
        <v>64</v>
      </c>
      <c r="C34" t="s">
        <v>137</v>
      </c>
      <c r="D34" s="59">
        <v>19.2</v>
      </c>
      <c r="E34" s="41"/>
      <c r="F34" s="45">
        <f t="shared" si="3"/>
        <v>0</v>
      </c>
      <c r="G34" s="69">
        <f t="shared" si="1"/>
        <v>0</v>
      </c>
    </row>
    <row r="35" spans="1:7" x14ac:dyDescent="0.3">
      <c r="A35" t="s">
        <v>173</v>
      </c>
      <c r="B35" t="s">
        <v>66</v>
      </c>
      <c r="C35" t="s">
        <v>248</v>
      </c>
      <c r="D35" s="59">
        <v>26.7</v>
      </c>
      <c r="E35" s="41"/>
      <c r="F35" s="45">
        <f t="shared" si="3"/>
        <v>0</v>
      </c>
      <c r="G35" s="69">
        <f t="shared" si="1"/>
        <v>0</v>
      </c>
    </row>
    <row r="36" spans="1:7" x14ac:dyDescent="0.3">
      <c r="A36" t="s">
        <v>174</v>
      </c>
      <c r="B36" t="s">
        <v>68</v>
      </c>
      <c r="C36" t="s">
        <v>24</v>
      </c>
      <c r="D36" s="59">
        <v>29.3</v>
      </c>
      <c r="E36" s="41"/>
      <c r="F36" s="45">
        <f t="shared" si="3"/>
        <v>0</v>
      </c>
      <c r="G36" s="69">
        <f t="shared" si="1"/>
        <v>0</v>
      </c>
    </row>
    <row r="37" spans="1:7" x14ac:dyDescent="0.3">
      <c r="A37" s="141" t="s">
        <v>120</v>
      </c>
      <c r="B37" s="111"/>
      <c r="C37" s="111"/>
      <c r="D37" s="111"/>
      <c r="E37" s="111"/>
      <c r="F37" s="111"/>
      <c r="G37" s="112"/>
    </row>
    <row r="38" spans="1:7" x14ac:dyDescent="0.3">
      <c r="A38" t="s">
        <v>175</v>
      </c>
      <c r="B38" t="s">
        <v>122</v>
      </c>
      <c r="C38" t="s">
        <v>137</v>
      </c>
      <c r="D38" s="59">
        <v>13.8</v>
      </c>
      <c r="E38" s="41"/>
      <c r="F38" s="45">
        <f>IF(E38=7,E38-1,IF(E38=14,E38-2,IF(E38=21,E38-3,E38)))</f>
        <v>0</v>
      </c>
      <c r="G38" s="69">
        <f t="shared" si="1"/>
        <v>0</v>
      </c>
    </row>
    <row r="39" spans="1:7" x14ac:dyDescent="0.3">
      <c r="A39" t="s">
        <v>176</v>
      </c>
      <c r="B39" t="s">
        <v>177</v>
      </c>
      <c r="C39" t="s">
        <v>137</v>
      </c>
      <c r="D39" s="59">
        <v>16</v>
      </c>
      <c r="E39" s="47"/>
      <c r="F39" s="50">
        <f>IF(E39=7,E39-1,IF(E39=14,E39-2,IF(E39=21,E39-3,E39)))</f>
        <v>0</v>
      </c>
      <c r="G39" s="69">
        <f t="shared" si="1"/>
        <v>0</v>
      </c>
    </row>
    <row r="40" spans="1:7" s="72" customFormat="1" x14ac:dyDescent="0.3">
      <c r="A40" t="s">
        <v>313</v>
      </c>
      <c r="B40" t="s">
        <v>314</v>
      </c>
      <c r="C40" t="s">
        <v>137</v>
      </c>
      <c r="D40" s="59">
        <v>13.8</v>
      </c>
      <c r="E40" s="71"/>
      <c r="F40" s="50">
        <f>IF(E40=7,E40-1,IF(E40=14,E40-2,IF(E40=21,E40-3,E40)))</f>
        <v>0</v>
      </c>
      <c r="G40" s="69">
        <f t="shared" si="1"/>
        <v>0</v>
      </c>
    </row>
    <row r="41" spans="1:7" ht="15" thickBot="1" x14ac:dyDescent="0.35">
      <c r="A41" s="137" t="s">
        <v>83</v>
      </c>
      <c r="B41" s="138"/>
      <c r="C41" s="138"/>
      <c r="D41" s="138"/>
      <c r="E41" s="111"/>
      <c r="F41" s="111"/>
      <c r="G41" s="112"/>
    </row>
    <row r="42" spans="1:7" x14ac:dyDescent="0.3">
      <c r="A42" t="s">
        <v>178</v>
      </c>
      <c r="B42" t="s">
        <v>85</v>
      </c>
      <c r="C42" t="s">
        <v>137</v>
      </c>
      <c r="D42" s="59">
        <v>19.100000000000001</v>
      </c>
      <c r="E42" s="41"/>
      <c r="F42" s="45">
        <f>IF(E42=7,E42-1,IF(E42=14,E42-2,IF(E42=21,E42-3,E42)))</f>
        <v>0</v>
      </c>
      <c r="G42" s="69">
        <f t="shared" si="1"/>
        <v>0</v>
      </c>
    </row>
    <row r="43" spans="1:7" x14ac:dyDescent="0.3">
      <c r="A43" t="s">
        <v>179</v>
      </c>
      <c r="B43" t="s">
        <v>87</v>
      </c>
      <c r="C43" t="s">
        <v>137</v>
      </c>
      <c r="D43" s="59">
        <v>19.100000000000001</v>
      </c>
      <c r="E43" s="41"/>
      <c r="F43" s="45">
        <f>IF(E43=7,E43-1,IF(E43=14,E43-2,IF(E43=21,E43-3,E43)))</f>
        <v>0</v>
      </c>
      <c r="G43" s="69">
        <f t="shared" si="1"/>
        <v>0</v>
      </c>
    </row>
    <row r="44" spans="1:7" x14ac:dyDescent="0.3">
      <c r="A44" t="s">
        <v>180</v>
      </c>
      <c r="B44" t="s">
        <v>89</v>
      </c>
      <c r="C44" t="s">
        <v>24</v>
      </c>
      <c r="D44" s="59">
        <v>26.7</v>
      </c>
      <c r="E44" s="41"/>
      <c r="F44" s="45">
        <f>IF(E44=7,E44-1,IF(E44=14,E44-2,IF(E44=21,E44-3,E44)))</f>
        <v>0</v>
      </c>
      <c r="G44" s="69">
        <f t="shared" si="1"/>
        <v>0</v>
      </c>
    </row>
    <row r="45" spans="1:7" x14ac:dyDescent="0.3">
      <c r="A45" t="s">
        <v>181</v>
      </c>
      <c r="B45" t="s">
        <v>182</v>
      </c>
      <c r="C45" t="s">
        <v>24</v>
      </c>
      <c r="D45" s="59">
        <v>29.9</v>
      </c>
      <c r="E45" s="41"/>
      <c r="F45" s="45">
        <f>IF(E45=7,E45-1,IF(E45=14,E45-2,IF(E45=21,E45-3,E45)))</f>
        <v>0</v>
      </c>
      <c r="G45" s="69">
        <f t="shared" si="1"/>
        <v>0</v>
      </c>
    </row>
    <row r="46" spans="1:7" ht="15" thickBot="1" x14ac:dyDescent="0.35">
      <c r="D46" s="63"/>
      <c r="G46" s="66"/>
    </row>
    <row r="47" spans="1:7" x14ac:dyDescent="0.3">
      <c r="A47" s="32" t="s">
        <v>12</v>
      </c>
      <c r="B47" s="33" t="str">
        <f>IF(Übersicht!$B$22=""," ", Übersicht!$B$22)</f>
        <v xml:space="preserve"> </v>
      </c>
      <c r="C47" s="46"/>
      <c r="D47" s="62"/>
      <c r="E47" s="34"/>
      <c r="F47" s="34"/>
      <c r="G47" s="64"/>
    </row>
    <row r="48" spans="1:7" ht="15" thickBot="1" x14ac:dyDescent="0.35">
      <c r="A48" s="36" t="s">
        <v>13</v>
      </c>
      <c r="B48" s="37" t="str">
        <f>IF(Übersicht!$B$18="", " ",Übersicht!$B$18)</f>
        <v xml:space="preserve"> </v>
      </c>
      <c r="C48" s="136" t="s">
        <v>244</v>
      </c>
      <c r="D48" s="136"/>
      <c r="E48" s="120">
        <f>SUM($G:$G)</f>
        <v>0</v>
      </c>
      <c r="F48" s="120"/>
      <c r="G48" s="65"/>
    </row>
    <row r="49" spans="1:7" ht="15" thickBot="1" x14ac:dyDescent="0.35">
      <c r="A49" s="125" t="s">
        <v>14</v>
      </c>
      <c r="B49" s="121" t="s">
        <v>15</v>
      </c>
      <c r="C49" s="121" t="s">
        <v>16</v>
      </c>
      <c r="D49" s="123" t="s">
        <v>17</v>
      </c>
      <c r="E49" s="118" t="s">
        <v>19</v>
      </c>
      <c r="F49" s="119"/>
      <c r="G49" s="139" t="s">
        <v>20</v>
      </c>
    </row>
    <row r="50" spans="1:7" ht="15" thickBot="1" x14ac:dyDescent="0.35">
      <c r="A50" s="126"/>
      <c r="B50" s="122"/>
      <c r="C50" s="122"/>
      <c r="D50" s="124"/>
      <c r="E50" s="39" t="s">
        <v>253</v>
      </c>
      <c r="F50" s="40" t="s">
        <v>254</v>
      </c>
      <c r="G50" s="140"/>
    </row>
    <row r="51" spans="1:7" x14ac:dyDescent="0.3">
      <c r="A51" t="s">
        <v>183</v>
      </c>
      <c r="B51" t="s">
        <v>184</v>
      </c>
      <c r="C51" t="s">
        <v>24</v>
      </c>
      <c r="D51" s="59">
        <v>30.4</v>
      </c>
      <c r="E51" s="41"/>
      <c r="F51" s="45">
        <f t="shared" ref="F51:F57" si="4">IF(E51=7,E51-1,IF(E51=14,E51-2,IF(E51=21,E51-3,E51)))</f>
        <v>0</v>
      </c>
      <c r="G51" s="69">
        <f t="shared" ref="G51:G57" si="5">IFERROR(D51*F51,"€   -")</f>
        <v>0</v>
      </c>
    </row>
    <row r="52" spans="1:7" x14ac:dyDescent="0.3">
      <c r="A52" t="s">
        <v>185</v>
      </c>
      <c r="B52" t="s">
        <v>98</v>
      </c>
      <c r="C52" t="s">
        <v>24</v>
      </c>
      <c r="D52" s="59">
        <v>26.6</v>
      </c>
      <c r="E52" s="41"/>
      <c r="F52" s="45">
        <f t="shared" si="4"/>
        <v>0</v>
      </c>
      <c r="G52" s="69">
        <f t="shared" si="5"/>
        <v>0</v>
      </c>
    </row>
    <row r="53" spans="1:7" x14ac:dyDescent="0.3">
      <c r="A53" t="s">
        <v>230</v>
      </c>
      <c r="B53" t="s">
        <v>231</v>
      </c>
      <c r="C53" t="s">
        <v>24</v>
      </c>
      <c r="D53" s="59">
        <v>13.8</v>
      </c>
      <c r="E53" s="41"/>
      <c r="F53" s="45">
        <f t="shared" si="4"/>
        <v>0</v>
      </c>
      <c r="G53" s="69">
        <f t="shared" si="5"/>
        <v>0</v>
      </c>
    </row>
    <row r="54" spans="1:7" x14ac:dyDescent="0.3">
      <c r="A54" t="s">
        <v>186</v>
      </c>
      <c r="B54" t="s">
        <v>99</v>
      </c>
      <c r="C54" t="s">
        <v>24</v>
      </c>
      <c r="D54" s="59">
        <v>52.4</v>
      </c>
      <c r="E54" s="41"/>
      <c r="F54" s="45">
        <f t="shared" si="4"/>
        <v>0</v>
      </c>
      <c r="G54" s="69">
        <f t="shared" si="5"/>
        <v>0</v>
      </c>
    </row>
    <row r="55" spans="1:7" x14ac:dyDescent="0.3">
      <c r="A55" t="s">
        <v>187</v>
      </c>
      <c r="B55" t="s">
        <v>188</v>
      </c>
      <c r="C55" t="s">
        <v>24</v>
      </c>
      <c r="D55" s="59">
        <v>25.4</v>
      </c>
      <c r="E55" s="41"/>
      <c r="F55" s="45">
        <f t="shared" si="4"/>
        <v>0</v>
      </c>
      <c r="G55" s="69">
        <f t="shared" si="5"/>
        <v>0</v>
      </c>
    </row>
    <row r="56" spans="1:7" x14ac:dyDescent="0.3">
      <c r="A56" t="s">
        <v>189</v>
      </c>
      <c r="B56" t="s">
        <v>190</v>
      </c>
      <c r="C56" t="s">
        <v>24</v>
      </c>
      <c r="D56" s="59">
        <v>26.7</v>
      </c>
      <c r="E56" s="41"/>
      <c r="F56" s="45">
        <f t="shared" si="4"/>
        <v>0</v>
      </c>
      <c r="G56" s="69">
        <f t="shared" si="5"/>
        <v>0</v>
      </c>
    </row>
    <row r="57" spans="1:7" x14ac:dyDescent="0.3">
      <c r="A57" t="s">
        <v>191</v>
      </c>
      <c r="B57" t="s">
        <v>192</v>
      </c>
      <c r="C57" t="s">
        <v>24</v>
      </c>
      <c r="D57" s="59">
        <v>15.9</v>
      </c>
      <c r="E57" s="41"/>
      <c r="F57" s="45">
        <f t="shared" si="4"/>
        <v>0</v>
      </c>
      <c r="G57" s="69">
        <f t="shared" si="5"/>
        <v>0</v>
      </c>
    </row>
    <row r="58" spans="1:7" x14ac:dyDescent="0.3">
      <c r="A58" s="141" t="s">
        <v>193</v>
      </c>
      <c r="B58" s="111"/>
      <c r="C58" s="111"/>
      <c r="D58" s="111"/>
      <c r="E58" s="111"/>
      <c r="F58" s="111"/>
      <c r="G58" s="112"/>
    </row>
    <row r="59" spans="1:7" x14ac:dyDescent="0.3">
      <c r="A59" t="s">
        <v>198</v>
      </c>
      <c r="B59" t="s">
        <v>199</v>
      </c>
      <c r="C59" t="s">
        <v>200</v>
      </c>
      <c r="D59" s="59">
        <v>29.9</v>
      </c>
      <c r="E59" s="41"/>
      <c r="F59" s="45">
        <f t="shared" ref="F59:F64" si="6">IF(E59=7,E59-1,IF(E59=14,E59-2,IF(E59=21,E59-3,E59)))</f>
        <v>0</v>
      </c>
      <c r="G59" s="69">
        <f t="shared" ref="G59:G64" si="7">IFERROR(D59*F59,"€   -")</f>
        <v>0</v>
      </c>
    </row>
    <row r="60" spans="1:7" x14ac:dyDescent="0.3">
      <c r="A60" t="s">
        <v>194</v>
      </c>
      <c r="B60" t="s">
        <v>195</v>
      </c>
      <c r="C60" t="s">
        <v>24</v>
      </c>
      <c r="D60" s="59">
        <v>17.899999999999999</v>
      </c>
      <c r="E60" s="41"/>
      <c r="F60" s="45">
        <f t="shared" si="6"/>
        <v>0</v>
      </c>
      <c r="G60" s="69">
        <f t="shared" si="7"/>
        <v>0</v>
      </c>
    </row>
    <row r="61" spans="1:7" x14ac:dyDescent="0.3">
      <c r="A61" t="s">
        <v>150</v>
      </c>
      <c r="B61" t="s">
        <v>197</v>
      </c>
      <c r="C61" t="s">
        <v>24</v>
      </c>
      <c r="D61" s="59">
        <v>24.5</v>
      </c>
      <c r="E61" s="41"/>
      <c r="F61" s="45">
        <f t="shared" si="6"/>
        <v>0</v>
      </c>
      <c r="G61" s="69">
        <f t="shared" si="7"/>
        <v>0</v>
      </c>
    </row>
    <row r="62" spans="1:7" x14ac:dyDescent="0.3">
      <c r="A62" t="s">
        <v>146</v>
      </c>
      <c r="B62" t="s">
        <v>196</v>
      </c>
      <c r="C62" t="s">
        <v>24</v>
      </c>
      <c r="D62" s="59">
        <v>29.4</v>
      </c>
      <c r="E62" s="41"/>
      <c r="F62" s="45">
        <f t="shared" si="6"/>
        <v>0</v>
      </c>
      <c r="G62" s="69">
        <f t="shared" si="7"/>
        <v>0</v>
      </c>
    </row>
    <row r="63" spans="1:7" x14ac:dyDescent="0.3">
      <c r="A63" t="s">
        <v>155</v>
      </c>
      <c r="B63" t="s">
        <v>156</v>
      </c>
      <c r="C63" t="s">
        <v>24</v>
      </c>
      <c r="D63" s="59">
        <v>29</v>
      </c>
      <c r="E63" s="41"/>
      <c r="F63" s="45">
        <f t="shared" si="6"/>
        <v>0</v>
      </c>
      <c r="G63" s="69">
        <f t="shared" si="7"/>
        <v>0</v>
      </c>
    </row>
    <row r="64" spans="1:7" x14ac:dyDescent="0.3">
      <c r="A64" t="s">
        <v>174</v>
      </c>
      <c r="B64" t="s">
        <v>68</v>
      </c>
      <c r="C64" t="s">
        <v>24</v>
      </c>
      <c r="D64" s="59">
        <v>29.3</v>
      </c>
      <c r="E64" s="41"/>
      <c r="F64" s="45">
        <f t="shared" si="6"/>
        <v>0</v>
      </c>
      <c r="G64" s="69">
        <f t="shared" si="7"/>
        <v>0</v>
      </c>
    </row>
    <row r="65" spans="1:7" x14ac:dyDescent="0.3">
      <c r="A65" s="141" t="s">
        <v>201</v>
      </c>
      <c r="B65" s="111"/>
      <c r="C65" s="111"/>
      <c r="D65" s="111"/>
      <c r="E65" s="111"/>
      <c r="F65" s="111"/>
      <c r="G65" s="112"/>
    </row>
    <row r="66" spans="1:7" x14ac:dyDescent="0.3">
      <c r="A66" s="51" t="s">
        <v>212</v>
      </c>
      <c r="B66" t="s">
        <v>101</v>
      </c>
      <c r="C66" t="s">
        <v>137</v>
      </c>
      <c r="D66" s="59">
        <v>15.9</v>
      </c>
      <c r="E66" s="41"/>
      <c r="F66" s="45">
        <f t="shared" ref="F66:F76" si="8">IF(E66=7,E66-1,IF(E66=14,E66-2,IF(E66=21,E66-3,E66)))</f>
        <v>0</v>
      </c>
      <c r="G66" s="69">
        <f t="shared" ref="G66:G76" si="9">IFERROR(D66*F66,"€   -")</f>
        <v>0</v>
      </c>
    </row>
    <row r="67" spans="1:7" x14ac:dyDescent="0.3">
      <c r="A67" t="s">
        <v>205</v>
      </c>
      <c r="B67" t="s">
        <v>104</v>
      </c>
      <c r="C67" t="s">
        <v>137</v>
      </c>
      <c r="D67" s="59">
        <v>13.8</v>
      </c>
      <c r="E67" s="41"/>
      <c r="F67" s="45">
        <f t="shared" si="8"/>
        <v>0</v>
      </c>
      <c r="G67" s="69">
        <f t="shared" si="9"/>
        <v>0</v>
      </c>
    </row>
    <row r="68" spans="1:7" x14ac:dyDescent="0.3">
      <c r="A68" t="s">
        <v>206</v>
      </c>
      <c r="B68" t="s">
        <v>207</v>
      </c>
      <c r="C68" t="s">
        <v>137</v>
      </c>
      <c r="D68" s="59">
        <v>13.8</v>
      </c>
      <c r="E68" s="41"/>
      <c r="F68" s="45">
        <f t="shared" si="8"/>
        <v>0</v>
      </c>
      <c r="G68" s="69">
        <f t="shared" si="9"/>
        <v>0</v>
      </c>
    </row>
    <row r="69" spans="1:7" x14ac:dyDescent="0.3">
      <c r="A69" t="s">
        <v>213</v>
      </c>
      <c r="B69" t="s">
        <v>109</v>
      </c>
      <c r="C69" t="s">
        <v>247</v>
      </c>
      <c r="D69" s="59">
        <v>17.899999999999999</v>
      </c>
      <c r="E69" s="41"/>
      <c r="F69" s="45">
        <f t="shared" si="8"/>
        <v>0</v>
      </c>
      <c r="G69" s="69">
        <f t="shared" si="9"/>
        <v>0</v>
      </c>
    </row>
    <row r="70" spans="1:7" x14ac:dyDescent="0.3">
      <c r="A70"/>
      <c r="B70" t="s">
        <v>114</v>
      </c>
      <c r="C70" t="s">
        <v>247</v>
      </c>
      <c r="D70" s="59">
        <v>17.899999999999999</v>
      </c>
      <c r="E70" s="41"/>
      <c r="F70" s="45">
        <f t="shared" si="8"/>
        <v>0</v>
      </c>
      <c r="G70" s="69">
        <f t="shared" si="9"/>
        <v>0</v>
      </c>
    </row>
    <row r="71" spans="1:7" x14ac:dyDescent="0.3">
      <c r="A71"/>
      <c r="B71" t="s">
        <v>113</v>
      </c>
      <c r="C71" t="s">
        <v>247</v>
      </c>
      <c r="D71" s="59">
        <v>17.899999999999999</v>
      </c>
      <c r="E71" s="41"/>
      <c r="F71" s="45">
        <f t="shared" si="8"/>
        <v>0</v>
      </c>
      <c r="G71" s="69">
        <f t="shared" si="9"/>
        <v>0</v>
      </c>
    </row>
    <row r="72" spans="1:7" x14ac:dyDescent="0.3">
      <c r="A72"/>
      <c r="B72" t="s">
        <v>115</v>
      </c>
      <c r="C72" t="s">
        <v>247</v>
      </c>
      <c r="D72" s="59">
        <v>17.899999999999999</v>
      </c>
      <c r="E72" s="41"/>
      <c r="F72" s="45">
        <f t="shared" si="8"/>
        <v>0</v>
      </c>
      <c r="G72" s="69">
        <f t="shared" si="9"/>
        <v>0</v>
      </c>
    </row>
    <row r="73" spans="1:7" x14ac:dyDescent="0.3">
      <c r="A73" t="s">
        <v>202</v>
      </c>
      <c r="B73" t="s">
        <v>116</v>
      </c>
      <c r="C73" t="s">
        <v>137</v>
      </c>
      <c r="D73" s="59">
        <v>13.5</v>
      </c>
      <c r="E73" s="41"/>
      <c r="F73" s="45">
        <f t="shared" si="8"/>
        <v>0</v>
      </c>
      <c r="G73" s="69">
        <f t="shared" si="9"/>
        <v>0</v>
      </c>
    </row>
    <row r="74" spans="1:7" x14ac:dyDescent="0.3">
      <c r="A74" t="s">
        <v>208</v>
      </c>
      <c r="B74" t="s">
        <v>209</v>
      </c>
      <c r="C74" t="s">
        <v>24</v>
      </c>
      <c r="D74" s="59">
        <v>18.600000000000001</v>
      </c>
      <c r="E74" s="41"/>
      <c r="F74" s="45">
        <f t="shared" si="8"/>
        <v>0</v>
      </c>
      <c r="G74" s="69">
        <f t="shared" si="9"/>
        <v>0</v>
      </c>
    </row>
    <row r="75" spans="1:7" x14ac:dyDescent="0.3">
      <c r="A75" t="s">
        <v>210</v>
      </c>
      <c r="B75" t="s">
        <v>211</v>
      </c>
      <c r="C75" t="s">
        <v>24</v>
      </c>
      <c r="D75" s="59">
        <v>15.4</v>
      </c>
      <c r="E75" s="41"/>
      <c r="F75" s="45">
        <f t="shared" si="8"/>
        <v>0</v>
      </c>
      <c r="G75" s="69">
        <f t="shared" si="9"/>
        <v>0</v>
      </c>
    </row>
    <row r="76" spans="1:7" x14ac:dyDescent="0.3">
      <c r="A76" t="s">
        <v>203</v>
      </c>
      <c r="B76" t="s">
        <v>204</v>
      </c>
      <c r="C76" t="s">
        <v>24</v>
      </c>
      <c r="D76" s="59">
        <v>14.1</v>
      </c>
      <c r="E76" s="41"/>
      <c r="F76" s="45">
        <f t="shared" si="8"/>
        <v>0</v>
      </c>
      <c r="G76" s="69">
        <f t="shared" si="9"/>
        <v>0</v>
      </c>
    </row>
    <row r="77" spans="1:7" x14ac:dyDescent="0.3">
      <c r="A77" s="141" t="s">
        <v>214</v>
      </c>
      <c r="B77" s="111"/>
      <c r="C77" s="111"/>
      <c r="D77" s="111"/>
      <c r="E77" s="111"/>
      <c r="F77" s="111"/>
      <c r="G77" s="112"/>
    </row>
    <row r="78" spans="1:7" x14ac:dyDescent="0.3">
      <c r="A78" t="s">
        <v>257</v>
      </c>
      <c r="B78" t="s">
        <v>258</v>
      </c>
      <c r="C78" t="s">
        <v>137</v>
      </c>
      <c r="D78" s="59">
        <v>28.2</v>
      </c>
      <c r="E78" s="41"/>
      <c r="F78" s="45">
        <f>IF(E78=7,E78-1,IF(E78=14,E78-2,IF(E78=21,E78-3,E78)))</f>
        <v>0</v>
      </c>
      <c r="G78" s="69">
        <f t="shared" ref="G78:G80" si="10">IFERROR(D78*F78,"€   -")</f>
        <v>0</v>
      </c>
    </row>
    <row r="79" spans="1:7" s="52" customFormat="1" x14ac:dyDescent="0.3">
      <c r="A79" t="s">
        <v>259</v>
      </c>
      <c r="B79" t="s">
        <v>260</v>
      </c>
      <c r="C79" t="s">
        <v>137</v>
      </c>
      <c r="D79" s="59">
        <v>15</v>
      </c>
      <c r="E79" s="54"/>
      <c r="F79" s="50">
        <f>IF(E79=7,E79-1,IF(E79=14,E79-2,IF(E79=21,E79-3,E79)))</f>
        <v>0</v>
      </c>
      <c r="G79" s="69">
        <f t="shared" si="10"/>
        <v>0</v>
      </c>
    </row>
    <row r="80" spans="1:7" x14ac:dyDescent="0.3">
      <c r="A80" t="s">
        <v>215</v>
      </c>
      <c r="B80" t="s">
        <v>216</v>
      </c>
      <c r="C80" t="s">
        <v>24</v>
      </c>
      <c r="D80" s="59">
        <v>18.100000000000001</v>
      </c>
      <c r="E80" s="47"/>
      <c r="F80" s="50">
        <f>IF(E80=7,E80-1,IF(E80=14,E80-2,IF(E80=21,E80-3,E80)))</f>
        <v>0</v>
      </c>
      <c r="G80" s="69">
        <f t="shared" si="10"/>
        <v>0</v>
      </c>
    </row>
    <row r="81" spans="1:7" x14ac:dyDescent="0.3">
      <c r="A81" s="141" t="s">
        <v>316</v>
      </c>
      <c r="B81" s="111"/>
      <c r="C81" s="111"/>
      <c r="D81" s="111"/>
      <c r="E81" s="111"/>
      <c r="F81" s="111"/>
      <c r="G81" s="112"/>
    </row>
    <row r="82" spans="1:7" x14ac:dyDescent="0.3">
      <c r="A82" s="73" t="s">
        <v>264</v>
      </c>
      <c r="B82" t="s">
        <v>265</v>
      </c>
      <c r="C82" t="s">
        <v>36</v>
      </c>
      <c r="D82" s="74">
        <v>29.95</v>
      </c>
      <c r="E82" s="41"/>
      <c r="F82" s="45">
        <f t="shared" ref="F82:F99" si="11">IF(E82=7,E82-1,IF(E82=14,E82-2,IF(E82=21,E82-3,E82)))</f>
        <v>0</v>
      </c>
      <c r="G82" s="69">
        <f t="shared" ref="G82:G99" si="12">IFERROR(D82*F82,"€   -")</f>
        <v>0</v>
      </c>
    </row>
    <row r="83" spans="1:7" x14ac:dyDescent="0.3">
      <c r="A83" s="73" t="s">
        <v>266</v>
      </c>
      <c r="B83" t="s">
        <v>267</v>
      </c>
      <c r="C83" t="s">
        <v>268</v>
      </c>
      <c r="D83" s="74">
        <v>36</v>
      </c>
      <c r="E83" s="41"/>
      <c r="F83" s="45">
        <f t="shared" si="11"/>
        <v>0</v>
      </c>
      <c r="G83" s="69">
        <f t="shared" si="12"/>
        <v>0</v>
      </c>
    </row>
    <row r="84" spans="1:7" s="72" customFormat="1" x14ac:dyDescent="0.3">
      <c r="A84" s="73" t="s">
        <v>269</v>
      </c>
      <c r="B84" t="s">
        <v>270</v>
      </c>
      <c r="C84" t="s">
        <v>36</v>
      </c>
      <c r="D84" s="74">
        <v>29.95</v>
      </c>
      <c r="E84" s="70"/>
      <c r="F84" s="45">
        <f t="shared" si="11"/>
        <v>0</v>
      </c>
      <c r="G84" s="69">
        <f t="shared" si="12"/>
        <v>0</v>
      </c>
    </row>
    <row r="85" spans="1:7" s="72" customFormat="1" x14ac:dyDescent="0.3">
      <c r="A85" s="73" t="s">
        <v>271</v>
      </c>
      <c r="B85" t="s">
        <v>270</v>
      </c>
      <c r="C85" t="s">
        <v>268</v>
      </c>
      <c r="D85" s="74">
        <v>36</v>
      </c>
      <c r="E85" s="70"/>
      <c r="F85" s="45">
        <f t="shared" si="11"/>
        <v>0</v>
      </c>
      <c r="G85" s="69">
        <f t="shared" si="12"/>
        <v>0</v>
      </c>
    </row>
    <row r="86" spans="1:7" s="72" customFormat="1" x14ac:dyDescent="0.3">
      <c r="A86" s="73" t="s">
        <v>272</v>
      </c>
      <c r="B86" t="s">
        <v>256</v>
      </c>
      <c r="C86" t="s">
        <v>36</v>
      </c>
      <c r="D86" s="74">
        <v>24.4</v>
      </c>
      <c r="E86" s="70"/>
      <c r="F86" s="45">
        <f t="shared" si="11"/>
        <v>0</v>
      </c>
      <c r="G86" s="69">
        <f t="shared" si="12"/>
        <v>0</v>
      </c>
    </row>
    <row r="87" spans="1:7" s="72" customFormat="1" x14ac:dyDescent="0.3">
      <c r="A87" s="73" t="s">
        <v>273</v>
      </c>
      <c r="B87" t="s">
        <v>274</v>
      </c>
      <c r="C87" t="s">
        <v>268</v>
      </c>
      <c r="D87" s="74">
        <v>36</v>
      </c>
      <c r="E87" s="70"/>
      <c r="F87" s="45">
        <f t="shared" si="11"/>
        <v>0</v>
      </c>
      <c r="G87" s="69">
        <f t="shared" si="12"/>
        <v>0</v>
      </c>
    </row>
    <row r="88" spans="1:7" s="72" customFormat="1" x14ac:dyDescent="0.3">
      <c r="A88" s="73" t="s">
        <v>275</v>
      </c>
      <c r="B88" t="s">
        <v>276</v>
      </c>
      <c r="C88" t="s">
        <v>36</v>
      </c>
      <c r="D88" s="74">
        <v>29.95</v>
      </c>
      <c r="E88" s="70"/>
      <c r="F88" s="45">
        <f t="shared" si="11"/>
        <v>0</v>
      </c>
      <c r="G88" s="69">
        <f t="shared" si="12"/>
        <v>0</v>
      </c>
    </row>
    <row r="89" spans="1:7" s="72" customFormat="1" x14ac:dyDescent="0.3">
      <c r="A89" s="73" t="s">
        <v>277</v>
      </c>
      <c r="B89" t="s">
        <v>276</v>
      </c>
      <c r="C89" t="s">
        <v>268</v>
      </c>
      <c r="D89" s="74">
        <v>36</v>
      </c>
      <c r="E89" s="70"/>
      <c r="F89" s="45">
        <f t="shared" si="11"/>
        <v>0</v>
      </c>
      <c r="G89" s="69">
        <f t="shared" si="12"/>
        <v>0</v>
      </c>
    </row>
    <row r="90" spans="1:7" x14ac:dyDescent="0.3">
      <c r="A90" s="73" t="s">
        <v>278</v>
      </c>
      <c r="B90" t="s">
        <v>279</v>
      </c>
      <c r="C90" t="s">
        <v>36</v>
      </c>
      <c r="D90" s="74">
        <v>29.95</v>
      </c>
      <c r="E90" s="41"/>
      <c r="F90" s="45">
        <f t="shared" si="11"/>
        <v>0</v>
      </c>
      <c r="G90" s="69">
        <f t="shared" si="12"/>
        <v>0</v>
      </c>
    </row>
    <row r="91" spans="1:7" x14ac:dyDescent="0.3">
      <c r="A91" s="73" t="s">
        <v>280</v>
      </c>
      <c r="B91" t="s">
        <v>279</v>
      </c>
      <c r="C91" t="s">
        <v>268</v>
      </c>
      <c r="D91" s="74">
        <v>36</v>
      </c>
      <c r="E91" s="41"/>
      <c r="F91" s="45">
        <f t="shared" si="11"/>
        <v>0</v>
      </c>
      <c r="G91" s="69">
        <f t="shared" si="12"/>
        <v>0</v>
      </c>
    </row>
    <row r="92" spans="1:7" x14ac:dyDescent="0.3">
      <c r="A92" s="73" t="s">
        <v>281</v>
      </c>
      <c r="B92" t="s">
        <v>282</v>
      </c>
      <c r="C92" t="s">
        <v>36</v>
      </c>
      <c r="D92" s="74">
        <v>29.95</v>
      </c>
      <c r="E92" s="41"/>
      <c r="F92" s="45">
        <f t="shared" si="11"/>
        <v>0</v>
      </c>
      <c r="G92" s="69">
        <f t="shared" si="12"/>
        <v>0</v>
      </c>
    </row>
    <row r="93" spans="1:7" x14ac:dyDescent="0.3">
      <c r="A93" s="73" t="s">
        <v>283</v>
      </c>
      <c r="B93" t="s">
        <v>282</v>
      </c>
      <c r="C93" t="s">
        <v>268</v>
      </c>
      <c r="D93" s="74">
        <v>36</v>
      </c>
      <c r="E93" s="41"/>
      <c r="F93" s="45">
        <f t="shared" si="11"/>
        <v>0</v>
      </c>
      <c r="G93" s="69">
        <f t="shared" si="12"/>
        <v>0</v>
      </c>
    </row>
    <row r="94" spans="1:7" x14ac:dyDescent="0.3">
      <c r="A94" s="73" t="s">
        <v>284</v>
      </c>
      <c r="B94" t="s">
        <v>285</v>
      </c>
      <c r="C94" t="s">
        <v>36</v>
      </c>
      <c r="D94" s="74">
        <v>21</v>
      </c>
      <c r="E94" s="41"/>
      <c r="F94" s="45">
        <f t="shared" si="11"/>
        <v>0</v>
      </c>
      <c r="G94" s="69">
        <f t="shared" si="12"/>
        <v>0</v>
      </c>
    </row>
    <row r="95" spans="1:7" x14ac:dyDescent="0.3">
      <c r="A95" s="73" t="s">
        <v>286</v>
      </c>
      <c r="B95" t="s">
        <v>287</v>
      </c>
      <c r="C95" t="s">
        <v>268</v>
      </c>
      <c r="D95" s="74">
        <v>36</v>
      </c>
      <c r="E95" s="41"/>
      <c r="F95" s="45">
        <f t="shared" si="11"/>
        <v>0</v>
      </c>
      <c r="G95" s="69">
        <f t="shared" si="12"/>
        <v>0</v>
      </c>
    </row>
    <row r="96" spans="1:7" x14ac:dyDescent="0.3">
      <c r="A96" s="73" t="s">
        <v>288</v>
      </c>
      <c r="B96" t="s">
        <v>289</v>
      </c>
      <c r="C96" t="s">
        <v>36</v>
      </c>
      <c r="D96" s="74">
        <v>15</v>
      </c>
      <c r="E96" s="41"/>
      <c r="F96" s="45">
        <f t="shared" si="11"/>
        <v>0</v>
      </c>
      <c r="G96" s="69">
        <f t="shared" si="12"/>
        <v>0</v>
      </c>
    </row>
    <row r="97" spans="1:7" x14ac:dyDescent="0.3">
      <c r="A97" s="73" t="s">
        <v>290</v>
      </c>
      <c r="B97" t="s">
        <v>291</v>
      </c>
      <c r="C97" t="s">
        <v>268</v>
      </c>
      <c r="D97" s="74">
        <v>36</v>
      </c>
      <c r="E97" s="41"/>
      <c r="F97" s="45">
        <f t="shared" si="11"/>
        <v>0</v>
      </c>
      <c r="G97" s="69">
        <f t="shared" si="12"/>
        <v>0</v>
      </c>
    </row>
    <row r="98" spans="1:7" x14ac:dyDescent="0.3">
      <c r="A98" s="73" t="s">
        <v>292</v>
      </c>
      <c r="B98" t="s">
        <v>217</v>
      </c>
      <c r="C98" t="s">
        <v>36</v>
      </c>
      <c r="D98" s="74">
        <v>31</v>
      </c>
      <c r="E98" s="70"/>
      <c r="F98" s="45">
        <f t="shared" si="11"/>
        <v>0</v>
      </c>
      <c r="G98" s="69">
        <f t="shared" si="12"/>
        <v>0</v>
      </c>
    </row>
    <row r="99" spans="1:7" x14ac:dyDescent="0.3">
      <c r="A99" s="73" t="s">
        <v>293</v>
      </c>
      <c r="B99" t="s">
        <v>218</v>
      </c>
      <c r="C99" t="s">
        <v>36</v>
      </c>
      <c r="D99" s="74">
        <v>21</v>
      </c>
      <c r="E99" s="70"/>
      <c r="F99" s="45">
        <f t="shared" si="11"/>
        <v>0</v>
      </c>
      <c r="G99" s="69">
        <f t="shared" si="12"/>
        <v>0</v>
      </c>
    </row>
    <row r="100" spans="1:7" ht="15" thickBot="1" x14ac:dyDescent="0.35">
      <c r="D100" s="63"/>
      <c r="G100" s="67"/>
    </row>
    <row r="101" spans="1:7" x14ac:dyDescent="0.3">
      <c r="A101" s="32" t="s">
        <v>12</v>
      </c>
      <c r="B101" s="33" t="str">
        <f>IF(Übersicht!$B$22=""," ", Übersicht!$B$22)</f>
        <v xml:space="preserve"> </v>
      </c>
      <c r="C101" s="46"/>
      <c r="D101" s="62"/>
      <c r="E101" s="34"/>
      <c r="F101" s="34"/>
      <c r="G101" s="64"/>
    </row>
    <row r="102" spans="1:7" ht="15" thickBot="1" x14ac:dyDescent="0.35">
      <c r="A102" s="36" t="s">
        <v>13</v>
      </c>
      <c r="B102" s="37" t="str">
        <f>IF(Übersicht!$B$18="", " ",Übersicht!$B$18)</f>
        <v xml:space="preserve"> </v>
      </c>
      <c r="C102" s="136" t="s">
        <v>244</v>
      </c>
      <c r="D102" s="136"/>
      <c r="E102" s="120">
        <f>SUM($G:$G)</f>
        <v>0</v>
      </c>
      <c r="F102" s="120"/>
      <c r="G102" s="65"/>
    </row>
    <row r="103" spans="1:7" ht="15" thickBot="1" x14ac:dyDescent="0.35">
      <c r="A103" s="125" t="s">
        <v>14</v>
      </c>
      <c r="B103" s="121" t="s">
        <v>15</v>
      </c>
      <c r="C103" s="121" t="s">
        <v>16</v>
      </c>
      <c r="D103" s="123" t="s">
        <v>17</v>
      </c>
      <c r="E103" s="118" t="s">
        <v>19</v>
      </c>
      <c r="F103" s="119"/>
      <c r="G103" s="139" t="s">
        <v>20</v>
      </c>
    </row>
    <row r="104" spans="1:7" x14ac:dyDescent="0.3">
      <c r="A104" s="142"/>
      <c r="B104" s="143"/>
      <c r="C104" s="143"/>
      <c r="D104" s="144"/>
      <c r="E104" s="48" t="s">
        <v>253</v>
      </c>
      <c r="F104" s="49" t="s">
        <v>254</v>
      </c>
      <c r="G104" s="145"/>
    </row>
    <row r="105" spans="1:7" x14ac:dyDescent="0.3">
      <c r="A105" s="141" t="s">
        <v>219</v>
      </c>
      <c r="B105" s="111"/>
      <c r="C105" s="111"/>
      <c r="D105" s="111"/>
      <c r="E105" s="111"/>
      <c r="F105" s="111"/>
      <c r="G105" s="112"/>
    </row>
    <row r="106" spans="1:7" x14ac:dyDescent="0.3">
      <c r="A106" t="s">
        <v>220</v>
      </c>
      <c r="B106" t="s">
        <v>221</v>
      </c>
      <c r="C106" t="s">
        <v>222</v>
      </c>
      <c r="D106" s="59">
        <v>36</v>
      </c>
      <c r="E106" s="41"/>
      <c r="F106" s="45">
        <f>IF(E106=7,E106-1,IF(E106=14,E106-2,IF(E106=21,E106-3,E106)))</f>
        <v>0</v>
      </c>
      <c r="G106" s="69">
        <f t="shared" ref="G106:G109" si="13">IFERROR(D106*F106,"€   -")</f>
        <v>0</v>
      </c>
    </row>
    <row r="107" spans="1:7" x14ac:dyDescent="0.3">
      <c r="A107" t="s">
        <v>223</v>
      </c>
      <c r="B107" t="s">
        <v>224</v>
      </c>
      <c r="C107" t="s">
        <v>222</v>
      </c>
      <c r="D107" s="59">
        <v>36</v>
      </c>
      <c r="E107" s="41"/>
      <c r="F107" s="45">
        <f>IF(E107=7,E107-1,IF(E107=14,E107-2,IF(E107=21,E107-3,E107)))</f>
        <v>0</v>
      </c>
      <c r="G107" s="69">
        <f t="shared" si="13"/>
        <v>0</v>
      </c>
    </row>
    <row r="108" spans="1:7" x14ac:dyDescent="0.3">
      <c r="A108" t="s">
        <v>225</v>
      </c>
      <c r="B108" t="s">
        <v>226</v>
      </c>
      <c r="C108" t="s">
        <v>222</v>
      </c>
      <c r="D108" s="59">
        <v>36</v>
      </c>
      <c r="E108" s="41"/>
      <c r="F108" s="45">
        <f>IF(E108=7,E108-1,IF(E108=14,E108-2,IF(E108=21,E108-3,E108)))</f>
        <v>0</v>
      </c>
      <c r="G108" s="69">
        <f t="shared" si="13"/>
        <v>0</v>
      </c>
    </row>
    <row r="109" spans="1:7" x14ac:dyDescent="0.3">
      <c r="A109" t="s">
        <v>227</v>
      </c>
      <c r="B109" t="s">
        <v>228</v>
      </c>
      <c r="C109" t="s">
        <v>222</v>
      </c>
      <c r="D109" s="59">
        <v>36</v>
      </c>
      <c r="E109" s="41"/>
      <c r="F109" s="45">
        <f>IF(E109=7,E109-1,IF(E109=14,E109-2,IF(E109=21,E109-3,E109)))</f>
        <v>0</v>
      </c>
      <c r="G109" s="69">
        <f t="shared" si="13"/>
        <v>0</v>
      </c>
    </row>
    <row r="110" spans="1:7" x14ac:dyDescent="0.3">
      <c r="A110" s="111"/>
      <c r="B110" s="111"/>
      <c r="C110" s="111"/>
      <c r="D110" s="111"/>
      <c r="E110" s="111"/>
      <c r="F110" s="111"/>
      <c r="G110" s="111"/>
    </row>
    <row r="111" spans="1:7" x14ac:dyDescent="0.3">
      <c r="D111" s="63"/>
      <c r="G111" s="66"/>
    </row>
    <row r="112" spans="1:7" x14ac:dyDescent="0.3">
      <c r="D112" s="63"/>
      <c r="G112" s="66"/>
    </row>
    <row r="113" spans="4:7" x14ac:dyDescent="0.3">
      <c r="D113" s="63"/>
      <c r="G113" s="66"/>
    </row>
  </sheetData>
  <sheetProtection sheet="1" selectLockedCells="1"/>
  <sortState ref="A15:D17">
    <sortCondition ref="A15"/>
  </sortState>
  <mergeCells count="37">
    <mergeCell ref="A65:G65"/>
    <mergeCell ref="A105:G105"/>
    <mergeCell ref="A110:G110"/>
    <mergeCell ref="A77:G77"/>
    <mergeCell ref="A81:G81"/>
    <mergeCell ref="C102:D102"/>
    <mergeCell ref="E102:F102"/>
    <mergeCell ref="A103:A104"/>
    <mergeCell ref="B103:B104"/>
    <mergeCell ref="C103:C104"/>
    <mergeCell ref="D103:D104"/>
    <mergeCell ref="G103:G104"/>
    <mergeCell ref="E103:F103"/>
    <mergeCell ref="A58:G58"/>
    <mergeCell ref="A15:G15"/>
    <mergeCell ref="A18:G18"/>
    <mergeCell ref="A22:G22"/>
    <mergeCell ref="A30:G30"/>
    <mergeCell ref="A37:G37"/>
    <mergeCell ref="C48:D48"/>
    <mergeCell ref="E48:F48"/>
    <mergeCell ref="E49:F49"/>
    <mergeCell ref="A49:A50"/>
    <mergeCell ref="B49:B50"/>
    <mergeCell ref="C49:C50"/>
    <mergeCell ref="D49:D50"/>
    <mergeCell ref="G49:G50"/>
    <mergeCell ref="A5:G5"/>
    <mergeCell ref="C2:D2"/>
    <mergeCell ref="E2:F2"/>
    <mergeCell ref="E3:F3"/>
    <mergeCell ref="A41:G41"/>
    <mergeCell ref="A3:A4"/>
    <mergeCell ref="B3:B4"/>
    <mergeCell ref="C3:C4"/>
    <mergeCell ref="D3:D4"/>
    <mergeCell ref="G3:G4"/>
  </mergeCells>
  <pageMargins left="0.7" right="0.7" top="0.78740157499999996" bottom="0.78740157499999996" header="0.3" footer="0.3"/>
  <pageSetup paperSize="9" scale="87" orientation="portrait" r:id="rId1"/>
  <headerFooter>
    <oddHeader>&amp;L&amp;"-,Fett"&amp;28&amp;KCC0066               &amp;KC20A3FKabinenware&amp;R&amp;"-,Fett"&amp;KC20A3FFercher Ganzheitskosmetik GmbH&amp;"-,Standard"&amp;K01+000
&amp;10Lexhöhe 27, A-9871 Seeboden</oddHeader>
  </headerFooter>
  <rowBreaks count="1" manualBreakCount="1">
    <brk id="5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33"/>
  <sheetViews>
    <sheetView workbookViewId="0">
      <selection activeCell="F25" sqref="F25"/>
    </sheetView>
  </sheetViews>
  <sheetFormatPr baseColWidth="10" defaultRowHeight="14.4" x14ac:dyDescent="0.3"/>
  <sheetData>
    <row r="1" spans="2:3" x14ac:dyDescent="0.3">
      <c r="B1" t="s">
        <v>251</v>
      </c>
      <c r="C1" t="s">
        <v>252</v>
      </c>
    </row>
    <row r="2" spans="2:3" x14ac:dyDescent="0.3">
      <c r="B2">
        <v>0</v>
      </c>
      <c r="C2">
        <v>0</v>
      </c>
    </row>
    <row r="3" spans="2:3" x14ac:dyDescent="0.3">
      <c r="B3">
        <v>7</v>
      </c>
      <c r="C3">
        <v>1</v>
      </c>
    </row>
    <row r="4" spans="2:3" x14ac:dyDescent="0.3">
      <c r="B4">
        <v>14</v>
      </c>
      <c r="C4">
        <v>2</v>
      </c>
    </row>
    <row r="5" spans="2:3" x14ac:dyDescent="0.3">
      <c r="B5">
        <v>21</v>
      </c>
      <c r="C5">
        <v>3</v>
      </c>
    </row>
    <row r="6" spans="2:3" x14ac:dyDescent="0.3">
      <c r="B6">
        <v>28</v>
      </c>
      <c r="C6">
        <v>4</v>
      </c>
    </row>
    <row r="7" spans="2:3" x14ac:dyDescent="0.3">
      <c r="B7">
        <v>35</v>
      </c>
      <c r="C7">
        <v>5</v>
      </c>
    </row>
    <row r="8" spans="2:3" x14ac:dyDescent="0.3">
      <c r="B8">
        <v>52</v>
      </c>
      <c r="C8">
        <v>6</v>
      </c>
    </row>
    <row r="9" spans="2:3" x14ac:dyDescent="0.3">
      <c r="B9">
        <v>49</v>
      </c>
      <c r="C9">
        <v>7</v>
      </c>
    </row>
    <row r="10" spans="2:3" x14ac:dyDescent="0.3">
      <c r="B10">
        <v>56</v>
      </c>
      <c r="C10">
        <v>8</v>
      </c>
    </row>
    <row r="11" spans="2:3" x14ac:dyDescent="0.3">
      <c r="B11">
        <v>63</v>
      </c>
      <c r="C11">
        <v>9</v>
      </c>
    </row>
    <row r="12" spans="2:3" x14ac:dyDescent="0.3">
      <c r="B12">
        <v>70</v>
      </c>
      <c r="C12">
        <v>10</v>
      </c>
    </row>
    <row r="13" spans="2:3" x14ac:dyDescent="0.3">
      <c r="B13">
        <v>77</v>
      </c>
      <c r="C13">
        <v>11</v>
      </c>
    </row>
    <row r="14" spans="2:3" x14ac:dyDescent="0.3">
      <c r="B14">
        <v>84</v>
      </c>
      <c r="C14">
        <v>12</v>
      </c>
    </row>
    <row r="15" spans="2:3" x14ac:dyDescent="0.3">
      <c r="B15">
        <v>91</v>
      </c>
      <c r="C15">
        <v>13</v>
      </c>
    </row>
    <row r="16" spans="2:3" x14ac:dyDescent="0.3">
      <c r="B16">
        <v>98</v>
      </c>
      <c r="C16">
        <v>14</v>
      </c>
    </row>
    <row r="17" spans="2:3" x14ac:dyDescent="0.3">
      <c r="B17">
        <v>105</v>
      </c>
      <c r="C17">
        <v>15</v>
      </c>
    </row>
    <row r="18" spans="2:3" x14ac:dyDescent="0.3">
      <c r="B18">
        <v>112</v>
      </c>
      <c r="C18">
        <v>16</v>
      </c>
    </row>
    <row r="19" spans="2:3" x14ac:dyDescent="0.3">
      <c r="B19">
        <v>119</v>
      </c>
      <c r="C19">
        <v>17</v>
      </c>
    </row>
    <row r="20" spans="2:3" x14ac:dyDescent="0.3">
      <c r="B20">
        <v>126</v>
      </c>
      <c r="C20">
        <v>18</v>
      </c>
    </row>
    <row r="21" spans="2:3" x14ac:dyDescent="0.3">
      <c r="B21">
        <v>133</v>
      </c>
      <c r="C21">
        <v>19</v>
      </c>
    </row>
    <row r="22" spans="2:3" x14ac:dyDescent="0.3">
      <c r="B22">
        <v>140</v>
      </c>
      <c r="C22">
        <v>20</v>
      </c>
    </row>
    <row r="23" spans="2:3" x14ac:dyDescent="0.3">
      <c r="B23">
        <v>147</v>
      </c>
      <c r="C23">
        <v>21</v>
      </c>
    </row>
    <row r="24" spans="2:3" x14ac:dyDescent="0.3">
      <c r="B24">
        <v>154</v>
      </c>
      <c r="C24">
        <v>22</v>
      </c>
    </row>
    <row r="25" spans="2:3" x14ac:dyDescent="0.3">
      <c r="B25">
        <v>161</v>
      </c>
      <c r="C25">
        <v>23</v>
      </c>
    </row>
    <row r="26" spans="2:3" x14ac:dyDescent="0.3">
      <c r="B26">
        <v>168</v>
      </c>
      <c r="C26">
        <v>24</v>
      </c>
    </row>
    <row r="27" spans="2:3" x14ac:dyDescent="0.3">
      <c r="B27">
        <v>175</v>
      </c>
      <c r="C27">
        <v>25</v>
      </c>
    </row>
    <row r="28" spans="2:3" x14ac:dyDescent="0.3">
      <c r="B28">
        <v>182</v>
      </c>
      <c r="C28">
        <v>26</v>
      </c>
    </row>
    <row r="29" spans="2:3" x14ac:dyDescent="0.3">
      <c r="B29">
        <v>189</v>
      </c>
      <c r="C29">
        <v>27</v>
      </c>
    </row>
    <row r="30" spans="2:3" x14ac:dyDescent="0.3">
      <c r="B30">
        <v>196</v>
      </c>
      <c r="C30">
        <v>28</v>
      </c>
    </row>
    <row r="31" spans="2:3" x14ac:dyDescent="0.3">
      <c r="B31">
        <v>203</v>
      </c>
      <c r="C31">
        <v>29</v>
      </c>
    </row>
    <row r="32" spans="2:3" x14ac:dyDescent="0.3">
      <c r="B32">
        <v>210</v>
      </c>
      <c r="C32">
        <v>30</v>
      </c>
    </row>
    <row r="33" spans="2:3" x14ac:dyDescent="0.3">
      <c r="B33">
        <v>217</v>
      </c>
      <c r="C33">
        <v>31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workbookViewId="0">
      <selection activeCell="F7" sqref="F7"/>
    </sheetView>
  </sheetViews>
  <sheetFormatPr baseColWidth="10" defaultRowHeight="14.4" x14ac:dyDescent="0.3"/>
  <sheetData>
    <row r="1" spans="1:2" ht="15" thickBot="1" x14ac:dyDescent="0.35">
      <c r="A1" t="s">
        <v>232</v>
      </c>
    </row>
    <row r="2" spans="1:2" ht="15" thickBot="1" x14ac:dyDescent="0.35">
      <c r="A2" s="1" t="s">
        <v>233</v>
      </c>
      <c r="B2" s="2" t="s">
        <v>234</v>
      </c>
    </row>
    <row r="3" spans="1:2" x14ac:dyDescent="0.3">
      <c r="A3" s="3">
        <v>0</v>
      </c>
      <c r="B3" s="4">
        <v>0</v>
      </c>
    </row>
    <row r="4" spans="1:2" x14ac:dyDescent="0.3">
      <c r="A4" s="3">
        <v>7</v>
      </c>
      <c r="B4" s="4">
        <v>1</v>
      </c>
    </row>
    <row r="5" spans="1:2" x14ac:dyDescent="0.3">
      <c r="A5" s="3">
        <v>14</v>
      </c>
      <c r="B5" s="4">
        <v>2</v>
      </c>
    </row>
    <row r="6" spans="1:2" x14ac:dyDescent="0.3">
      <c r="A6" s="3">
        <v>21</v>
      </c>
      <c r="B6" s="4">
        <v>3</v>
      </c>
    </row>
    <row r="7" spans="1:2" x14ac:dyDescent="0.3">
      <c r="A7" s="3">
        <v>28</v>
      </c>
      <c r="B7" s="4">
        <v>4</v>
      </c>
    </row>
    <row r="8" spans="1:2" x14ac:dyDescent="0.3">
      <c r="A8" s="3">
        <v>35</v>
      </c>
      <c r="B8" s="4">
        <v>5</v>
      </c>
    </row>
    <row r="9" spans="1:2" x14ac:dyDescent="0.3">
      <c r="A9" s="3">
        <v>42</v>
      </c>
      <c r="B9" s="4">
        <v>6</v>
      </c>
    </row>
    <row r="10" spans="1:2" x14ac:dyDescent="0.3">
      <c r="A10" s="3">
        <v>49</v>
      </c>
      <c r="B10" s="4">
        <v>7</v>
      </c>
    </row>
    <row r="11" spans="1:2" x14ac:dyDescent="0.3">
      <c r="A11" s="3">
        <v>56</v>
      </c>
      <c r="B11" s="4">
        <v>8</v>
      </c>
    </row>
    <row r="12" spans="1:2" x14ac:dyDescent="0.3">
      <c r="A12" s="3">
        <v>63</v>
      </c>
      <c r="B12" s="4">
        <v>9</v>
      </c>
    </row>
    <row r="13" spans="1:2" x14ac:dyDescent="0.3">
      <c r="A13" s="3">
        <v>70</v>
      </c>
      <c r="B13" s="4">
        <v>10</v>
      </c>
    </row>
    <row r="14" spans="1:2" x14ac:dyDescent="0.3">
      <c r="A14" s="3">
        <v>77</v>
      </c>
      <c r="B14" s="4">
        <v>11</v>
      </c>
    </row>
    <row r="15" spans="1:2" x14ac:dyDescent="0.3">
      <c r="A15" s="3">
        <v>84</v>
      </c>
      <c r="B15" s="4">
        <v>12</v>
      </c>
    </row>
    <row r="16" spans="1:2" x14ac:dyDescent="0.3">
      <c r="A16" s="3">
        <v>91</v>
      </c>
      <c r="B16" s="4">
        <v>13</v>
      </c>
    </row>
    <row r="17" spans="1:2" x14ac:dyDescent="0.3">
      <c r="A17" s="3">
        <v>98</v>
      </c>
      <c r="B17" s="4">
        <v>14</v>
      </c>
    </row>
    <row r="18" spans="1:2" x14ac:dyDescent="0.3">
      <c r="A18" s="3">
        <v>105</v>
      </c>
      <c r="B18" s="4">
        <v>15</v>
      </c>
    </row>
    <row r="19" spans="1:2" x14ac:dyDescent="0.3">
      <c r="A19" s="3">
        <v>112</v>
      </c>
      <c r="B19" s="4">
        <v>16</v>
      </c>
    </row>
    <row r="20" spans="1:2" x14ac:dyDescent="0.3">
      <c r="A20" s="3">
        <v>119</v>
      </c>
      <c r="B20" s="4">
        <v>17</v>
      </c>
    </row>
    <row r="21" spans="1:2" x14ac:dyDescent="0.3">
      <c r="A21" s="3">
        <v>126</v>
      </c>
      <c r="B21" s="4">
        <v>18</v>
      </c>
    </row>
    <row r="22" spans="1:2" x14ac:dyDescent="0.3">
      <c r="A22" s="3">
        <v>133</v>
      </c>
      <c r="B22" s="4">
        <v>19</v>
      </c>
    </row>
    <row r="23" spans="1:2" x14ac:dyDescent="0.3">
      <c r="A23" s="3">
        <v>140</v>
      </c>
      <c r="B23" s="4">
        <v>20</v>
      </c>
    </row>
    <row r="24" spans="1:2" x14ac:dyDescent="0.3">
      <c r="A24" s="3">
        <v>147</v>
      </c>
      <c r="B24" s="4">
        <v>21</v>
      </c>
    </row>
    <row r="25" spans="1:2" x14ac:dyDescent="0.3">
      <c r="A25" s="3">
        <v>154</v>
      </c>
      <c r="B25" s="4">
        <v>22</v>
      </c>
    </row>
    <row r="26" spans="1:2" x14ac:dyDescent="0.3">
      <c r="A26" s="3">
        <v>161</v>
      </c>
      <c r="B26" s="4">
        <v>23</v>
      </c>
    </row>
    <row r="27" spans="1:2" x14ac:dyDescent="0.3">
      <c r="A27" s="3">
        <v>168</v>
      </c>
      <c r="B27" s="4">
        <v>24</v>
      </c>
    </row>
    <row r="28" spans="1:2" x14ac:dyDescent="0.3">
      <c r="A28" s="3">
        <v>175</v>
      </c>
      <c r="B28" s="4">
        <v>25</v>
      </c>
    </row>
    <row r="29" spans="1:2" x14ac:dyDescent="0.3">
      <c r="A29" s="3">
        <v>182</v>
      </c>
      <c r="B29" s="4">
        <v>26</v>
      </c>
    </row>
    <row r="30" spans="1:2" x14ac:dyDescent="0.3">
      <c r="A30" s="3">
        <v>189</v>
      </c>
      <c r="B30" s="4">
        <v>27</v>
      </c>
    </row>
    <row r="31" spans="1:2" x14ac:dyDescent="0.3">
      <c r="A31" s="3">
        <v>196</v>
      </c>
      <c r="B31" s="4">
        <v>28</v>
      </c>
    </row>
    <row r="32" spans="1:2" x14ac:dyDescent="0.3">
      <c r="A32" s="3">
        <v>203</v>
      </c>
      <c r="B32" s="4">
        <v>29</v>
      </c>
    </row>
    <row r="33" spans="1:2" x14ac:dyDescent="0.3">
      <c r="A33" s="3">
        <v>210</v>
      </c>
      <c r="B33" s="4">
        <v>30</v>
      </c>
    </row>
    <row r="34" spans="1:2" ht="15" thickBot="1" x14ac:dyDescent="0.35">
      <c r="A34" s="5">
        <v>217</v>
      </c>
      <c r="B34" s="6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Deckblatt</vt:lpstr>
      <vt:lpstr>Übersicht</vt:lpstr>
      <vt:lpstr>Verkaufsware</vt:lpstr>
      <vt:lpstr>Kabinenware</vt:lpstr>
      <vt:lpstr>Zusatz</vt:lpstr>
      <vt:lpstr>Anhang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Anwender</cp:lastModifiedBy>
  <cp:lastPrinted>2018-06-20T07:27:18Z</cp:lastPrinted>
  <dcterms:created xsi:type="dcterms:W3CDTF">2017-06-12T07:33:47Z</dcterms:created>
  <dcterms:modified xsi:type="dcterms:W3CDTF">2020-01-17T07:05:24Z</dcterms:modified>
</cp:coreProperties>
</file>